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555" activeTab="0"/>
  </bookViews>
  <sheets>
    <sheet name="男子シングルス" sheetId="1" r:id="rId1"/>
    <sheet name="女子シングルス" sheetId="2" r:id="rId2"/>
    <sheet name="男子ダブルス" sheetId="3" r:id="rId3"/>
    <sheet name="女子ダブルス " sheetId="4" r:id="rId4"/>
    <sheet name="確認シート" sheetId="5" r:id="rId5"/>
    <sheet name="新規登録" sheetId="6" r:id="rId6"/>
    <sheet name="Sheet1" sheetId="7" state="hidden" r:id="rId7"/>
  </sheets>
  <definedNames>
    <definedName name="_xlfn.IFERROR" hidden="1">#NAME?</definedName>
    <definedName name="_xlnm.Print_Area" localSheetId="1">'女子シングルス'!$A$1:$V$34</definedName>
    <definedName name="_xlnm.Print_Area" localSheetId="3">'女子ダブルス '!$A$1:$S$28</definedName>
    <definedName name="_xlnm.Print_Area" localSheetId="5">'新規登録'!#REF!</definedName>
    <definedName name="_xlnm.Print_Area" localSheetId="0">'男子シングルス'!$A$1:$V$34</definedName>
    <definedName name="_xlnm.Print_Area" localSheetId="2">'男子ダブルス'!$A$1:$S$28</definedName>
    <definedName name="シングルスリスト">'Sheet1'!$E$1:$F$120</definedName>
    <definedName name="ダブルスリスト">'Sheet1'!$I$1:$K$120</definedName>
  </definedNames>
  <calcPr fullCalcOnLoad="1" iterate="1" iterateCount="1" iterateDelta="0.001"/>
</workbook>
</file>

<file path=xl/sharedStrings.xml><?xml version="1.0" encoding="utf-8"?>
<sst xmlns="http://schemas.openxmlformats.org/spreadsheetml/2006/main" count="118" uniqueCount="55">
  <si>
    <t>第</t>
  </si>
  <si>
    <t>回　徳島県小学生バドミントン新人大会　参加申し込み書</t>
  </si>
  <si>
    <t>４年以下男子シングルス</t>
  </si>
  <si>
    <t>氏名</t>
  </si>
  <si>
    <t>学年</t>
  </si>
  <si>
    <t>チーム名</t>
  </si>
  <si>
    <t>連絡先</t>
  </si>
  <si>
    <t>申込責任者</t>
  </si>
  <si>
    <t>５年以下男子シングルス</t>
  </si>
  <si>
    <t>人</t>
  </si>
  <si>
    <t>組</t>
  </si>
  <si>
    <t>シングルス合計</t>
  </si>
  <si>
    <t>ダブルス合計</t>
  </si>
  <si>
    <t>男子シングルス</t>
  </si>
  <si>
    <t>6年以下男子シングルス</t>
  </si>
  <si>
    <t>5年以下男子シングルス</t>
  </si>
  <si>
    <t>4年以下男子シングルス</t>
  </si>
  <si>
    <t>6年以下女子シングルス</t>
  </si>
  <si>
    <t>5年以下女子シングルス</t>
  </si>
  <si>
    <t>4年以下女子シングルス</t>
  </si>
  <si>
    <t>６年以下男子シングルス</t>
  </si>
  <si>
    <t>６年以下女子シングルス</t>
  </si>
  <si>
    <t>５年以下女子シングルス</t>
  </si>
  <si>
    <t>４年以下女子シングルス</t>
  </si>
  <si>
    <t>女子シングルス</t>
  </si>
  <si>
    <t>回　全国小学生バドミントン選手権大会四国ブロック徳島県予選申込書</t>
  </si>
  <si>
    <t>６年以下男子ダブルス</t>
  </si>
  <si>
    <t>５年以下男子ダブルス</t>
  </si>
  <si>
    <t>４年以下男子ダブルス</t>
  </si>
  <si>
    <t>６年以下女子ダブルス</t>
  </si>
  <si>
    <t>５年以下女子ダブルス</t>
  </si>
  <si>
    <t>４年以下女子ダブルス</t>
  </si>
  <si>
    <t>組</t>
  </si>
  <si>
    <t>男子ダブルス</t>
  </si>
  <si>
    <t>女子ダブルス</t>
  </si>
  <si>
    <t>平成２８年度日本バドミントン協会会員登録（徳島県バドミントン協会）</t>
  </si>
  <si>
    <t>　</t>
  </si>
  <si>
    <t>団　　　体　　　名　</t>
  </si>
  <si>
    <t>代　　表　　者　　名</t>
  </si>
  <si>
    <t>郵　　便　　番　　号</t>
  </si>
  <si>
    <t>住　　　　　　　　　所</t>
  </si>
  <si>
    <t>電　　話　　番　　号</t>
  </si>
  <si>
    <t>※</t>
  </si>
  <si>
    <r>
      <rPr>
        <b/>
        <sz val="11"/>
        <color indexed="62"/>
        <rFont val="ＭＳ Ｐゴシック"/>
        <family val="3"/>
      </rPr>
      <t>水色</t>
    </r>
    <r>
      <rPr>
        <sz val="11"/>
        <color theme="1"/>
        <rFont val="Calibri"/>
        <family val="3"/>
      </rPr>
      <t>の箇所は必須です。住所は任意で構いません。備考欄には一般、もくしは学年を入力して下さい。</t>
    </r>
  </si>
  <si>
    <t>登録番号</t>
  </si>
  <si>
    <t>氏　　名</t>
  </si>
  <si>
    <t>フリガナ</t>
  </si>
  <si>
    <t>性別</t>
  </si>
  <si>
    <t>生年月日</t>
  </si>
  <si>
    <t>〒</t>
  </si>
  <si>
    <t>住所</t>
  </si>
  <si>
    <t>学年</t>
  </si>
  <si>
    <t>人</t>
  </si>
  <si>
    <t>シングルス参加者リスト</t>
  </si>
  <si>
    <t>ダブルス参加者リスト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</si>
</sst>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明朝"/>
      <family val="1"/>
    </font>
    <font>
      <sz val="11"/>
      <name val="ＭＳ Ｐ明朝"/>
      <family val="1"/>
    </font>
    <font>
      <sz val="12"/>
      <name val="ＭＳ Ｐゴシック"/>
      <family val="3"/>
    </font>
    <font>
      <b/>
      <sz val="11"/>
      <color indexed="62"/>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b/>
      <sz val="14"/>
      <color indexed="8"/>
      <name val="ＭＳ Ｐゴシック"/>
      <family val="3"/>
    </font>
    <font>
      <sz val="14"/>
      <color indexed="8"/>
      <name val="ＭＳ Ｐゴシック"/>
      <family val="3"/>
    </font>
    <font>
      <b/>
      <sz val="12"/>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2"/>
      <color theme="1"/>
      <name val="Calibri"/>
      <family val="3"/>
    </font>
    <font>
      <b/>
      <sz val="14"/>
      <color theme="1"/>
      <name val="Calibri"/>
      <family val="3"/>
    </font>
    <font>
      <sz val="14"/>
      <color theme="1"/>
      <name val="Calibri"/>
      <family val="3"/>
    </font>
    <font>
      <b/>
      <sz val="12"/>
      <color theme="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CBAEB"/>
        <bgColor indexed="64"/>
      </patternFill>
    </fill>
    <fill>
      <patternFill patternType="solid">
        <fgColor theme="3" tint="0.5999900102615356"/>
        <bgColor indexed="64"/>
      </patternFill>
    </fill>
    <fill>
      <patternFill patternType="solid">
        <fgColor rgb="FFFF99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color indexed="63"/>
      </left>
      <right style="thin"/>
      <top>
        <color indexed="63"/>
      </top>
      <bottom>
        <color indexed="63"/>
      </bottom>
    </border>
    <border>
      <left/>
      <right/>
      <top style="thin"/>
      <bottom/>
    </border>
    <border>
      <left>
        <color indexed="63"/>
      </left>
      <right>
        <color indexed="63"/>
      </right>
      <top style="thin"/>
      <bottom style="hair"/>
    </border>
    <border>
      <left style="thin"/>
      <right style="thin"/>
      <top style="thin"/>
      <bottom/>
    </border>
    <border>
      <left/>
      <right/>
      <top/>
      <bottom style="thin"/>
    </border>
    <border>
      <left style="thin"/>
      <right style="thin"/>
      <top/>
      <bottom style="thin"/>
    </border>
    <border>
      <left style="thin"/>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45" fillId="32" borderId="0" applyNumberFormat="0" applyBorder="0" applyAlignment="0" applyProtection="0"/>
  </cellStyleXfs>
  <cellXfs count="123">
    <xf numFmtId="0" fontId="0" fillId="0" borderId="0" xfId="0" applyFont="1" applyAlignment="1">
      <alignment vertical="center"/>
    </xf>
    <xf numFmtId="0" fontId="0" fillId="0" borderId="0" xfId="0" applyAlignment="1">
      <alignment horizontal="center" vertical="center"/>
    </xf>
    <xf numFmtId="0" fontId="46" fillId="0" borderId="0" xfId="0" applyFont="1" applyAlignment="1">
      <alignment horizontal="center" vertical="center"/>
    </xf>
    <xf numFmtId="0" fontId="46"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46" fillId="0" borderId="11" xfId="0" applyFont="1" applyBorder="1" applyAlignment="1">
      <alignment horizontal="center" vertical="center"/>
    </xf>
    <xf numFmtId="0" fontId="41" fillId="0" borderId="0" xfId="0" applyFont="1" applyBorder="1" applyAlignment="1">
      <alignment vertical="center" shrinkToFit="1"/>
    </xf>
    <xf numFmtId="0" fontId="47" fillId="0" borderId="11" xfId="0" applyFont="1" applyBorder="1" applyAlignment="1">
      <alignment horizontal="center" vertical="center"/>
    </xf>
    <xf numFmtId="0" fontId="0" fillId="0" borderId="12" xfId="0" applyBorder="1" applyAlignment="1">
      <alignment horizontal="center" vertical="center"/>
    </xf>
    <xf numFmtId="0" fontId="47" fillId="0" borderId="12"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0" xfId="0" applyFont="1" applyBorder="1" applyAlignment="1">
      <alignment horizontal="center" vertical="center"/>
    </xf>
    <xf numFmtId="0" fontId="48" fillId="0" borderId="12" xfId="0" applyFont="1" applyBorder="1" applyAlignment="1">
      <alignment horizontal="center" vertical="center" shrinkToFit="1"/>
    </xf>
    <xf numFmtId="0" fontId="48" fillId="0" borderId="12" xfId="0" applyFont="1" applyBorder="1" applyAlignment="1">
      <alignment horizontal="center" vertical="center"/>
    </xf>
    <xf numFmtId="0" fontId="30"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0" fillId="0" borderId="0" xfId="0" applyFont="1" applyBorder="1" applyAlignment="1">
      <alignment horizontal="center" vertical="center" shrinkToFit="1"/>
    </xf>
    <xf numFmtId="0" fontId="30" fillId="0" borderId="0" xfId="0" applyFont="1" applyBorder="1" applyAlignment="1">
      <alignment horizontal="center" vertical="center"/>
    </xf>
    <xf numFmtId="0" fontId="5" fillId="0" borderId="10" xfId="60" applyFont="1" applyFill="1" applyBorder="1" applyAlignment="1">
      <alignment horizontal="center" vertical="center"/>
      <protection/>
    </xf>
    <xf numFmtId="0" fontId="5" fillId="0" borderId="10" xfId="60" applyFont="1" applyBorder="1">
      <alignment vertical="center"/>
      <protection/>
    </xf>
    <xf numFmtId="0" fontId="5" fillId="0" borderId="10" xfId="60" applyFont="1" applyFill="1" applyBorder="1">
      <alignment vertical="center"/>
      <protection/>
    </xf>
    <xf numFmtId="0" fontId="0" fillId="0" borderId="1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8" fillId="0" borderId="0" xfId="0" applyFont="1" applyAlignment="1">
      <alignment horizontal="right" vertical="center"/>
    </xf>
    <xf numFmtId="0" fontId="48" fillId="0" borderId="0" xfId="0" applyFont="1" applyAlignment="1">
      <alignment horizontal="left" vertical="center"/>
    </xf>
    <xf numFmtId="0" fontId="49" fillId="0" borderId="0" xfId="0" applyFont="1" applyAlignment="1">
      <alignment horizontal="center" vertical="center"/>
    </xf>
    <xf numFmtId="0" fontId="48" fillId="0" borderId="0" xfId="0" applyFont="1" applyAlignment="1">
      <alignment horizontal="center" vertical="center"/>
    </xf>
    <xf numFmtId="0" fontId="0" fillId="0" borderId="0" xfId="0" applyBorder="1" applyAlignment="1" applyProtection="1">
      <alignment horizontal="center" vertical="center" shrinkToFit="1"/>
      <protection locked="0"/>
    </xf>
    <xf numFmtId="0" fontId="48" fillId="0" borderId="0" xfId="0" applyFont="1" applyAlignment="1" applyProtection="1">
      <alignment horizontal="center" vertical="center"/>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vertical="center"/>
    </xf>
    <xf numFmtId="0" fontId="41" fillId="0" borderId="0" xfId="0" applyFont="1" applyFill="1" applyBorder="1" applyAlignment="1">
      <alignment vertical="center" shrinkToFit="1"/>
    </xf>
    <xf numFmtId="0" fontId="0" fillId="0" borderId="0" xfId="0" applyFill="1"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vertical="center"/>
    </xf>
    <xf numFmtId="0" fontId="3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48" fillId="0" borderId="0" xfId="0" applyFont="1" applyAlignment="1" applyProtection="1">
      <alignment horizontal="center" vertical="center"/>
      <protection/>
    </xf>
    <xf numFmtId="0" fontId="3" fillId="0" borderId="0" xfId="60">
      <alignment vertical="center"/>
      <protection/>
    </xf>
    <xf numFmtId="0" fontId="4" fillId="0" borderId="0" xfId="60" applyFont="1" applyAlignment="1">
      <alignment horizontal="center" vertical="center"/>
      <protection/>
    </xf>
    <xf numFmtId="0" fontId="3" fillId="0" borderId="0" xfId="60" applyAlignment="1">
      <alignment horizontal="center" vertical="center"/>
      <protection/>
    </xf>
    <xf numFmtId="0" fontId="3" fillId="0" borderId="0" xfId="60" applyBorder="1">
      <alignment vertical="center"/>
      <protection/>
    </xf>
    <xf numFmtId="0" fontId="3" fillId="0" borderId="13" xfId="60" applyBorder="1">
      <alignment vertical="center"/>
      <protection/>
    </xf>
    <xf numFmtId="0" fontId="3" fillId="0" borderId="0" xfId="62" applyFont="1" applyBorder="1" applyAlignment="1">
      <alignment wrapText="1"/>
      <protection/>
    </xf>
    <xf numFmtId="0" fontId="6" fillId="0" borderId="14" xfId="60" applyFont="1" applyBorder="1" applyAlignment="1">
      <alignment horizontal="left" vertical="center"/>
      <protection/>
    </xf>
    <xf numFmtId="0" fontId="3" fillId="0" borderId="0" xfId="60" applyBorder="1" applyAlignment="1">
      <alignment horizontal="left" vertical="center"/>
      <protection/>
    </xf>
    <xf numFmtId="0" fontId="3" fillId="0" borderId="0" xfId="60" applyBorder="1" applyAlignment="1">
      <alignment horizontal="left" vertical="center" shrinkToFit="1"/>
      <protection/>
    </xf>
    <xf numFmtId="0" fontId="3" fillId="0" borderId="0" xfId="61" applyAlignment="1">
      <alignment horizontal="right" vertical="center"/>
      <protection/>
    </xf>
    <xf numFmtId="0" fontId="3" fillId="0" borderId="0" xfId="60" applyAlignment="1">
      <alignment vertical="center"/>
      <protection/>
    </xf>
    <xf numFmtId="0" fontId="5" fillId="24" borderId="10" xfId="60" applyFont="1" applyFill="1" applyBorder="1" applyAlignment="1">
      <alignment horizontal="center"/>
      <protection/>
    </xf>
    <xf numFmtId="49" fontId="5" fillId="24" borderId="10" xfId="60" applyNumberFormat="1" applyFont="1" applyFill="1" applyBorder="1" applyAlignment="1">
      <alignment horizontal="center"/>
      <protection/>
    </xf>
    <xf numFmtId="49" fontId="5" fillId="0" borderId="10" xfId="60" applyNumberFormat="1" applyFont="1" applyBorder="1" applyAlignment="1">
      <alignment horizontal="center"/>
      <protection/>
    </xf>
    <xf numFmtId="0" fontId="5" fillId="0" borderId="10" xfId="60" applyFont="1" applyBorder="1" applyAlignment="1">
      <alignment horizontal="center"/>
      <protection/>
    </xf>
    <xf numFmtId="0" fontId="3" fillId="33" borderId="0" xfId="60" applyFill="1">
      <alignment vertical="center"/>
      <protection/>
    </xf>
    <xf numFmtId="49" fontId="5" fillId="0" borderId="10" xfId="60" applyNumberFormat="1" applyFont="1" applyFill="1" applyBorder="1" applyAlignment="1">
      <alignment horizontal="left" vertical="center"/>
      <protection/>
    </xf>
    <xf numFmtId="0" fontId="5" fillId="0" borderId="10" xfId="60" applyFont="1" applyFill="1" applyBorder="1" applyAlignment="1">
      <alignment vertical="center"/>
      <protection/>
    </xf>
    <xf numFmtId="49" fontId="5" fillId="0" borderId="10" xfId="60" applyNumberFormat="1" applyFont="1" applyFill="1" applyBorder="1" applyAlignment="1">
      <alignment vertical="center"/>
      <protection/>
    </xf>
    <xf numFmtId="49" fontId="5" fillId="33" borderId="10" xfId="60" applyNumberFormat="1" applyFont="1" applyFill="1" applyBorder="1" applyAlignment="1">
      <alignment horizontal="left" vertical="center"/>
      <protection/>
    </xf>
    <xf numFmtId="0" fontId="5" fillId="33" borderId="10" xfId="60" applyFont="1" applyFill="1" applyBorder="1" applyAlignment="1">
      <alignment horizontal="left" vertical="center" shrinkToFit="1"/>
      <protection/>
    </xf>
    <xf numFmtId="0" fontId="3" fillId="0" borderId="15" xfId="62" applyFont="1" applyBorder="1" applyAlignment="1">
      <alignment horizontal="left" vertical="center" wrapText="1"/>
      <protection/>
    </xf>
    <xf numFmtId="49" fontId="5" fillId="0" borderId="10" xfId="60" applyNumberFormat="1" applyFont="1" applyFill="1" applyBorder="1">
      <alignment vertical="center"/>
      <protection/>
    </xf>
    <xf numFmtId="49" fontId="5" fillId="0" borderId="10" xfId="60" applyNumberFormat="1" applyFont="1" applyFill="1" applyBorder="1" applyAlignment="1">
      <alignment horizontal="center" vertical="center"/>
      <protection/>
    </xf>
    <xf numFmtId="0" fontId="5" fillId="33" borderId="10" xfId="60" applyFont="1" applyFill="1" applyBorder="1">
      <alignment vertical="center"/>
      <protection/>
    </xf>
    <xf numFmtId="0" fontId="8" fillId="33" borderId="10" xfId="60" applyFont="1" applyFill="1" applyBorder="1">
      <alignment vertical="center"/>
      <protection/>
    </xf>
    <xf numFmtId="0" fontId="5" fillId="33" borderId="10" xfId="60" applyFont="1" applyFill="1" applyBorder="1" applyAlignment="1">
      <alignment horizontal="center" vertical="center"/>
      <protection/>
    </xf>
    <xf numFmtId="49" fontId="5" fillId="33" borderId="10" xfId="60" applyNumberFormat="1" applyFont="1" applyFill="1" applyBorder="1">
      <alignment vertical="center"/>
      <protection/>
    </xf>
    <xf numFmtId="0" fontId="5" fillId="33" borderId="10" xfId="60" applyFont="1" applyFill="1" applyBorder="1" applyAlignment="1">
      <alignment horizontal="left" vertical="center"/>
      <protection/>
    </xf>
    <xf numFmtId="49" fontId="5" fillId="34" borderId="10" xfId="60" applyNumberFormat="1" applyFont="1" applyFill="1" applyBorder="1" applyAlignment="1">
      <alignment horizontal="center" vertical="center"/>
      <protection/>
    </xf>
    <xf numFmtId="0" fontId="5" fillId="0" borderId="10" xfId="60" applyFont="1" applyFill="1" applyBorder="1" applyAlignment="1">
      <alignment horizontal="left" vertical="center"/>
      <protection/>
    </xf>
    <xf numFmtId="0" fontId="5" fillId="0" borderId="10" xfId="61" applyFont="1" applyFill="1" applyBorder="1" applyAlignment="1">
      <alignment horizontal="left" vertical="center"/>
      <protection/>
    </xf>
    <xf numFmtId="0" fontId="5" fillId="0" borderId="10" xfId="61" applyNumberFormat="1" applyFont="1" applyFill="1" applyBorder="1" applyAlignment="1">
      <alignment horizontal="left" vertical="center"/>
      <protection/>
    </xf>
    <xf numFmtId="49" fontId="5" fillId="0" borderId="10" xfId="60" applyNumberFormat="1" applyFont="1" applyBorder="1">
      <alignment vertical="center"/>
      <protection/>
    </xf>
    <xf numFmtId="0" fontId="3" fillId="0" borderId="10" xfId="60" applyBorder="1">
      <alignment vertical="center"/>
      <protection/>
    </xf>
    <xf numFmtId="0" fontId="3" fillId="0" borderId="16" xfId="60" applyBorder="1">
      <alignment vertical="center"/>
      <protection/>
    </xf>
    <xf numFmtId="0" fontId="0" fillId="0" borderId="0" xfId="0" applyBorder="1" applyAlignment="1">
      <alignment horizontal="center" vertical="center"/>
    </xf>
    <xf numFmtId="0" fontId="41" fillId="35" borderId="17" xfId="0" applyFont="1" applyFill="1" applyBorder="1" applyAlignment="1">
      <alignment horizontal="left" vertical="center" shrinkToFit="1"/>
    </xf>
    <xf numFmtId="0" fontId="46" fillId="0" borderId="10" xfId="0" applyFont="1" applyBorder="1" applyAlignment="1">
      <alignment horizontal="center" vertical="center"/>
    </xf>
    <xf numFmtId="0" fontId="46" fillId="0" borderId="10" xfId="0" applyFont="1" applyFill="1" applyBorder="1" applyAlignment="1" applyProtection="1">
      <alignment horizontal="center" vertical="center"/>
      <protection locked="0"/>
    </xf>
    <xf numFmtId="0" fontId="41" fillId="36" borderId="17" xfId="0" applyFont="1" applyFill="1" applyBorder="1" applyAlignment="1">
      <alignment horizontal="left" vertical="center" shrinkToFit="1"/>
    </xf>
    <xf numFmtId="0" fontId="41" fillId="37" borderId="17" xfId="0" applyFont="1" applyFill="1" applyBorder="1" applyAlignment="1">
      <alignment horizontal="center" vertical="center" shrinkToFi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6" fillId="0" borderId="19"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horizontal="center" vertical="center"/>
    </xf>
    <xf numFmtId="0" fontId="41" fillId="38" borderId="17" xfId="0" applyFont="1" applyFill="1" applyBorder="1" applyAlignment="1">
      <alignment horizontal="center" vertical="center" shrinkToFit="1"/>
    </xf>
    <xf numFmtId="0" fontId="41" fillId="0" borderId="19" xfId="0" applyFont="1" applyBorder="1" applyAlignment="1">
      <alignment horizontal="center" vertical="center"/>
    </xf>
    <xf numFmtId="0" fontId="41" fillId="0" borderId="12"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12" xfId="0" applyFont="1" applyBorder="1" applyAlignment="1">
      <alignment horizontal="center" vertical="center" shrinkToFit="1"/>
    </xf>
    <xf numFmtId="0" fontId="6" fillId="0" borderId="10" xfId="60" applyFont="1" applyBorder="1" applyAlignment="1">
      <alignment horizontal="left" vertical="center"/>
      <protection/>
    </xf>
    <xf numFmtId="0" fontId="3" fillId="0" borderId="10" xfId="60" applyBorder="1" applyAlignment="1">
      <alignment horizontal="left" vertical="center"/>
      <protection/>
    </xf>
    <xf numFmtId="0" fontId="3" fillId="0" borderId="19" xfId="60" applyBorder="1" applyAlignment="1">
      <alignment horizontal="left" vertical="center" shrinkToFit="1"/>
      <protection/>
    </xf>
    <xf numFmtId="0" fontId="3" fillId="0" borderId="11" xfId="60" applyBorder="1" applyAlignment="1">
      <alignment horizontal="left" vertical="center" shrinkToFit="1"/>
      <protection/>
    </xf>
    <xf numFmtId="0" fontId="6" fillId="0" borderId="10" xfId="60" applyFont="1" applyBorder="1" applyAlignment="1">
      <alignment vertical="center"/>
      <protection/>
    </xf>
    <xf numFmtId="0" fontId="3" fillId="0" borderId="10" xfId="60" applyBorder="1" applyAlignment="1">
      <alignment vertical="center"/>
      <protection/>
    </xf>
    <xf numFmtId="0" fontId="3" fillId="0" borderId="17" xfId="61" applyBorder="1" applyAlignment="1">
      <alignment horizontal="left" vertical="center"/>
      <protection/>
    </xf>
    <xf numFmtId="0" fontId="4" fillId="0" borderId="0" xfId="60" applyFont="1" applyAlignment="1">
      <alignment horizontal="center" vertical="center"/>
      <protection/>
    </xf>
    <xf numFmtId="0" fontId="3" fillId="0" borderId="0" xfId="60" applyAlignment="1">
      <alignment horizontal="center" vertical="center"/>
      <protection/>
    </xf>
    <xf numFmtId="0" fontId="46" fillId="0" borderId="19" xfId="0" applyFont="1" applyBorder="1" applyAlignment="1">
      <alignment horizontal="left" vertical="center" shrinkToFit="1"/>
    </xf>
    <xf numFmtId="0" fontId="46" fillId="0" borderId="12" xfId="0" applyFont="1" applyBorder="1" applyAlignment="1">
      <alignment horizontal="left" vertical="center" shrinkToFit="1"/>
    </xf>
    <xf numFmtId="0" fontId="46" fillId="0" borderId="19" xfId="0" applyFont="1" applyBorder="1" applyAlignment="1">
      <alignment horizontal="left" vertical="center"/>
    </xf>
    <xf numFmtId="0" fontId="46" fillId="0" borderId="12" xfId="0" applyFont="1" applyBorder="1" applyAlignment="1">
      <alignment horizontal="left" vertical="center"/>
    </xf>
    <xf numFmtId="0" fontId="5" fillId="0" borderId="10" xfId="60" applyFont="1" applyFill="1" applyBorder="1" applyAlignment="1">
      <alignment horizontal="center"/>
      <protection/>
    </xf>
    <xf numFmtId="0" fontId="0" fillId="0" borderId="10" xfId="0" applyBorder="1" applyAlignment="1">
      <alignment vertical="center"/>
    </xf>
    <xf numFmtId="0" fontId="41" fillId="0" borderId="14" xfId="0" applyFont="1" applyBorder="1" applyAlignment="1">
      <alignment horizontal="center" vertical="center"/>
    </xf>
    <xf numFmtId="0" fontId="0" fillId="0" borderId="0" xfId="0" applyFont="1" applyBorder="1" applyAlignment="1">
      <alignment horizontal="left" vertical="center"/>
    </xf>
    <xf numFmtId="0" fontId="41" fillId="0" borderId="0" xfId="0" applyFont="1" applyAlignment="1">
      <alignment vertical="center"/>
    </xf>
    <xf numFmtId="0" fontId="0" fillId="0" borderId="0" xfId="0"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良い" xfId="63"/>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161925</xdr:rowOff>
    </xdr:from>
    <xdr:ext cx="85725" cy="228600"/>
    <xdr:sp fLocksText="0">
      <xdr:nvSpPr>
        <xdr:cNvPr id="1" name="Text Box 15"/>
        <xdr:cNvSpPr txBox="1">
          <a:spLocks noChangeArrowheads="1"/>
        </xdr:cNvSpPr>
      </xdr:nvSpPr>
      <xdr:spPr>
        <a:xfrm>
          <a:off x="0" y="5276850"/>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2" name="Text Box 25"/>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3" name="Text Box 26"/>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4" name="Text Box 27"/>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5" name="Text Box 30"/>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6" name="Text Box 31"/>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7" name="Text Box 32"/>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8" name="Text Box 33"/>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9" name="Text Box 36"/>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0" name="Text Box 37"/>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1" name="Text Box 38"/>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2" name="Text Box 39"/>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3" name="Text Box 3"/>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4" name="Text Box 4"/>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5" name="Text Box 5"/>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6" name="Text Box 6"/>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7" name="Text Box 3"/>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8" name="Text Box 4"/>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19" name="Text Box 5"/>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20" name="Text Box 9"/>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xdr:row>
      <xdr:rowOff>0</xdr:rowOff>
    </xdr:from>
    <xdr:ext cx="85725" cy="228600"/>
    <xdr:sp fLocksText="0">
      <xdr:nvSpPr>
        <xdr:cNvPr id="21" name="Text Box 10"/>
        <xdr:cNvSpPr txBox="1">
          <a:spLocks noChangeArrowheads="1"/>
        </xdr:cNvSpPr>
      </xdr:nvSpPr>
      <xdr:spPr>
        <a:xfrm>
          <a:off x="0" y="29051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11</xdr:row>
      <xdr:rowOff>66675</xdr:rowOff>
    </xdr:from>
    <xdr:ext cx="85725" cy="228600"/>
    <xdr:sp fLocksText="0">
      <xdr:nvSpPr>
        <xdr:cNvPr id="22" name="Text Box 11"/>
        <xdr:cNvSpPr txBox="1">
          <a:spLocks noChangeArrowheads="1"/>
        </xdr:cNvSpPr>
      </xdr:nvSpPr>
      <xdr:spPr>
        <a:xfrm>
          <a:off x="0" y="32480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628650</xdr:colOff>
      <xdr:row>2</xdr:row>
      <xdr:rowOff>161925</xdr:rowOff>
    </xdr:from>
    <xdr:ext cx="76200" cy="228600"/>
    <xdr:sp fLocksText="0">
      <xdr:nvSpPr>
        <xdr:cNvPr id="23" name="Text Box 15"/>
        <xdr:cNvSpPr txBox="1">
          <a:spLocks noChangeArrowheads="1"/>
        </xdr:cNvSpPr>
      </xdr:nvSpPr>
      <xdr:spPr>
        <a:xfrm>
          <a:off x="4371975" y="6762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809625</xdr:colOff>
      <xdr:row>5</xdr:row>
      <xdr:rowOff>257175</xdr:rowOff>
    </xdr:from>
    <xdr:ext cx="85725" cy="228600"/>
    <xdr:sp fLocksText="0">
      <xdr:nvSpPr>
        <xdr:cNvPr id="24" name="Text Box 11"/>
        <xdr:cNvSpPr txBox="1">
          <a:spLocks noChangeArrowheads="1"/>
        </xdr:cNvSpPr>
      </xdr:nvSpPr>
      <xdr:spPr>
        <a:xfrm>
          <a:off x="5219700" y="16859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619125</xdr:colOff>
      <xdr:row>3</xdr:row>
      <xdr:rowOff>66675</xdr:rowOff>
    </xdr:from>
    <xdr:ext cx="85725" cy="228600"/>
    <xdr:sp fLocksText="0">
      <xdr:nvSpPr>
        <xdr:cNvPr id="25" name="Text Box 11"/>
        <xdr:cNvSpPr txBox="1">
          <a:spLocks noChangeArrowheads="1"/>
        </xdr:cNvSpPr>
      </xdr:nvSpPr>
      <xdr:spPr>
        <a:xfrm>
          <a:off x="5029200" y="8858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628650</xdr:colOff>
      <xdr:row>2</xdr:row>
      <xdr:rowOff>161925</xdr:rowOff>
    </xdr:from>
    <xdr:ext cx="76200" cy="228600"/>
    <xdr:sp fLocksText="0">
      <xdr:nvSpPr>
        <xdr:cNvPr id="26" name="Text Box 15"/>
        <xdr:cNvSpPr txBox="1">
          <a:spLocks noChangeArrowheads="1"/>
        </xdr:cNvSpPr>
      </xdr:nvSpPr>
      <xdr:spPr>
        <a:xfrm>
          <a:off x="4371975" y="6762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619125</xdr:colOff>
      <xdr:row>2</xdr:row>
      <xdr:rowOff>66675</xdr:rowOff>
    </xdr:from>
    <xdr:ext cx="85725" cy="228600"/>
    <xdr:sp fLocksText="0">
      <xdr:nvSpPr>
        <xdr:cNvPr id="27" name="Text Box 11"/>
        <xdr:cNvSpPr txBox="1">
          <a:spLocks noChangeArrowheads="1"/>
        </xdr:cNvSpPr>
      </xdr:nvSpPr>
      <xdr:spPr>
        <a:xfrm>
          <a:off x="5029200" y="5810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619125</xdr:colOff>
      <xdr:row>3</xdr:row>
      <xdr:rowOff>66675</xdr:rowOff>
    </xdr:from>
    <xdr:ext cx="85725" cy="228600"/>
    <xdr:sp fLocksText="0">
      <xdr:nvSpPr>
        <xdr:cNvPr id="28" name="Text Box 11"/>
        <xdr:cNvSpPr txBox="1">
          <a:spLocks noChangeArrowheads="1"/>
        </xdr:cNvSpPr>
      </xdr:nvSpPr>
      <xdr:spPr>
        <a:xfrm>
          <a:off x="5029200" y="8858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628650</xdr:colOff>
      <xdr:row>2</xdr:row>
      <xdr:rowOff>161925</xdr:rowOff>
    </xdr:from>
    <xdr:ext cx="76200" cy="228600"/>
    <xdr:sp fLocksText="0">
      <xdr:nvSpPr>
        <xdr:cNvPr id="29" name="Text Box 15"/>
        <xdr:cNvSpPr txBox="1">
          <a:spLocks noChangeArrowheads="1"/>
        </xdr:cNvSpPr>
      </xdr:nvSpPr>
      <xdr:spPr>
        <a:xfrm>
          <a:off x="4371975" y="6762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619125</xdr:colOff>
      <xdr:row>3</xdr:row>
      <xdr:rowOff>66675</xdr:rowOff>
    </xdr:from>
    <xdr:ext cx="85725" cy="228600"/>
    <xdr:sp fLocksText="0">
      <xdr:nvSpPr>
        <xdr:cNvPr id="30" name="Text Box 11"/>
        <xdr:cNvSpPr txBox="1">
          <a:spLocks noChangeArrowheads="1"/>
        </xdr:cNvSpPr>
      </xdr:nvSpPr>
      <xdr:spPr>
        <a:xfrm>
          <a:off x="5029200" y="8858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628650</xdr:colOff>
      <xdr:row>2</xdr:row>
      <xdr:rowOff>161925</xdr:rowOff>
    </xdr:from>
    <xdr:ext cx="76200" cy="228600"/>
    <xdr:sp fLocksText="0">
      <xdr:nvSpPr>
        <xdr:cNvPr id="31" name="Text Box 15"/>
        <xdr:cNvSpPr txBox="1">
          <a:spLocks noChangeArrowheads="1"/>
        </xdr:cNvSpPr>
      </xdr:nvSpPr>
      <xdr:spPr>
        <a:xfrm>
          <a:off x="4371975" y="6762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619125</xdr:colOff>
      <xdr:row>3</xdr:row>
      <xdr:rowOff>66675</xdr:rowOff>
    </xdr:from>
    <xdr:ext cx="85725" cy="228600"/>
    <xdr:sp fLocksText="0">
      <xdr:nvSpPr>
        <xdr:cNvPr id="32" name="Text Box 11"/>
        <xdr:cNvSpPr txBox="1">
          <a:spLocks noChangeArrowheads="1"/>
        </xdr:cNvSpPr>
      </xdr:nvSpPr>
      <xdr:spPr>
        <a:xfrm>
          <a:off x="5029200" y="885825"/>
          <a:ext cx="857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2:V27"/>
  <sheetViews>
    <sheetView showGridLines="0" tabSelected="1" zoomScaleSheetLayoutView="96" zoomScalePageLayoutView="0" workbookViewId="0" topLeftCell="A1">
      <selection activeCell="K8" sqref="K8"/>
    </sheetView>
  </sheetViews>
  <sheetFormatPr defaultColWidth="4.28125" defaultRowHeight="19.5" customHeight="1"/>
  <cols>
    <col min="1" max="1" width="15.8515625" style="1" customWidth="1"/>
    <col min="2" max="2" width="3.7109375" style="1" customWidth="1"/>
    <col min="3" max="3" width="11.28125" style="1" customWidth="1"/>
    <col min="4" max="4" width="4.421875" style="1" customWidth="1"/>
    <col min="5" max="5" width="1.8515625" style="1" customWidth="1"/>
    <col min="6" max="6" width="3.7109375" style="1" customWidth="1"/>
    <col min="7" max="7" width="12.421875" style="1" customWidth="1"/>
    <col min="8" max="8" width="4.421875" style="1" customWidth="1"/>
    <col min="9" max="9" width="1.7109375" style="1" customWidth="1"/>
    <col min="10" max="10" width="3.7109375" style="1" customWidth="1"/>
    <col min="11" max="11" width="12.421875" style="1" customWidth="1"/>
    <col min="12" max="12" width="4.421875" style="1" customWidth="1"/>
    <col min="13" max="13" width="2.421875" style="1" customWidth="1"/>
    <col min="14" max="14" width="1.8515625" style="1" customWidth="1"/>
    <col min="15" max="15" width="3.7109375" style="1" customWidth="1"/>
    <col min="16" max="16" width="12.421875" style="1" customWidth="1"/>
    <col min="17" max="17" width="5.28125" style="1" bestFit="1" customWidth="1"/>
    <col min="18" max="18" width="1.7109375" style="1" customWidth="1"/>
    <col min="19" max="19" width="3.7109375" style="1" customWidth="1"/>
    <col min="20" max="20" width="12.421875" style="1" customWidth="1"/>
    <col min="21" max="21" width="5.28125" style="1" bestFit="1" customWidth="1"/>
    <col min="22" max="16384" width="4.28125" style="1" customWidth="1"/>
  </cols>
  <sheetData>
    <row r="1" ht="22.5" customHeight="1"/>
    <row r="2" spans="1:22" ht="22.5" customHeight="1">
      <c r="A2" s="30" t="s">
        <v>0</v>
      </c>
      <c r="B2" s="35">
        <v>26</v>
      </c>
      <c r="C2" s="31" t="s">
        <v>25</v>
      </c>
      <c r="D2" s="32"/>
      <c r="E2" s="33"/>
      <c r="F2" s="33"/>
      <c r="G2" s="33"/>
      <c r="H2" s="33"/>
      <c r="I2" s="32"/>
      <c r="J2" s="32"/>
      <c r="K2" s="32"/>
      <c r="V2" s="20">
        <v>1</v>
      </c>
    </row>
    <row r="3" spans="2:22" ht="22.5" customHeight="1">
      <c r="B3" s="2"/>
      <c r="C3" s="2"/>
      <c r="D3" s="3"/>
      <c r="E3" s="2"/>
      <c r="F3" s="2"/>
      <c r="G3" s="2"/>
      <c r="H3" s="2"/>
      <c r="O3" s="86" t="s">
        <v>5</v>
      </c>
      <c r="P3" s="86"/>
      <c r="Q3" s="87"/>
      <c r="R3" s="87"/>
      <c r="S3" s="87"/>
      <c r="T3" s="87"/>
      <c r="V3" s="20">
        <v>2</v>
      </c>
    </row>
    <row r="4" spans="2:22" ht="22.5" customHeight="1">
      <c r="B4" s="2"/>
      <c r="C4" s="2"/>
      <c r="D4" s="3"/>
      <c r="E4" s="2"/>
      <c r="F4" s="2"/>
      <c r="G4" s="2"/>
      <c r="H4" s="2"/>
      <c r="O4" s="86" t="s">
        <v>7</v>
      </c>
      <c r="P4" s="86"/>
      <c r="Q4" s="87"/>
      <c r="R4" s="87"/>
      <c r="S4" s="87"/>
      <c r="T4" s="87"/>
      <c r="V4" s="20">
        <v>3</v>
      </c>
    </row>
    <row r="5" spans="15:22" ht="22.5" customHeight="1">
      <c r="O5" s="86" t="s">
        <v>6</v>
      </c>
      <c r="P5" s="86"/>
      <c r="Q5" s="87"/>
      <c r="R5" s="87"/>
      <c r="S5" s="87"/>
      <c r="T5" s="87"/>
      <c r="V5" s="20">
        <v>4</v>
      </c>
    </row>
    <row r="6" spans="2:22" ht="19.5" customHeight="1">
      <c r="B6" s="85" t="s">
        <v>14</v>
      </c>
      <c r="C6" s="85"/>
      <c r="D6" s="85"/>
      <c r="F6" s="85" t="s">
        <v>15</v>
      </c>
      <c r="G6" s="85"/>
      <c r="H6" s="85"/>
      <c r="J6" s="85" t="s">
        <v>16</v>
      </c>
      <c r="K6" s="85"/>
      <c r="L6" s="85"/>
      <c r="O6" s="40"/>
      <c r="P6" s="40"/>
      <c r="Q6" s="40"/>
      <c r="R6" s="37"/>
      <c r="S6" s="40"/>
      <c r="T6" s="40"/>
      <c r="U6" s="40"/>
      <c r="V6" s="20">
        <v>5</v>
      </c>
    </row>
    <row r="7" spans="2:22" ht="15" customHeight="1">
      <c r="B7" s="6"/>
      <c r="C7" s="6" t="s">
        <v>3</v>
      </c>
      <c r="D7" s="6" t="s">
        <v>4</v>
      </c>
      <c r="F7" s="6"/>
      <c r="G7" s="6" t="s">
        <v>3</v>
      </c>
      <c r="H7" s="6" t="s">
        <v>4</v>
      </c>
      <c r="I7" s="5"/>
      <c r="J7" s="6"/>
      <c r="K7" s="6" t="s">
        <v>3</v>
      </c>
      <c r="L7" s="6" t="s">
        <v>4</v>
      </c>
      <c r="N7" s="4"/>
      <c r="O7" s="37"/>
      <c r="P7" s="37"/>
      <c r="Q7" s="37"/>
      <c r="R7" s="39"/>
      <c r="S7" s="37"/>
      <c r="T7" s="37"/>
      <c r="U7" s="37"/>
      <c r="V7" s="20">
        <v>6</v>
      </c>
    </row>
    <row r="8" spans="2:21" ht="15" customHeight="1">
      <c r="B8" s="6">
        <v>1</v>
      </c>
      <c r="C8" s="28"/>
      <c r="D8" s="28"/>
      <c r="E8" s="29"/>
      <c r="F8" s="28">
        <v>1</v>
      </c>
      <c r="G8" s="28"/>
      <c r="H8" s="28"/>
      <c r="I8" s="29"/>
      <c r="J8" s="6">
        <v>1</v>
      </c>
      <c r="K8" s="28"/>
      <c r="L8" s="28"/>
      <c r="M8" s="29"/>
      <c r="N8" s="22"/>
      <c r="U8" s="38"/>
    </row>
    <row r="9" spans="2:21" ht="15" customHeight="1">
      <c r="B9" s="6">
        <v>2</v>
      </c>
      <c r="C9" s="28"/>
      <c r="D9" s="28"/>
      <c r="E9" s="29"/>
      <c r="F9" s="28">
        <v>2</v>
      </c>
      <c r="G9" s="28"/>
      <c r="H9" s="28"/>
      <c r="I9" s="29"/>
      <c r="J9" s="6">
        <v>2</v>
      </c>
      <c r="K9" s="28"/>
      <c r="L9" s="28"/>
      <c r="M9" s="29"/>
      <c r="N9" s="22"/>
      <c r="U9" s="38"/>
    </row>
    <row r="10" spans="2:21" ht="15" customHeight="1">
      <c r="B10" s="6">
        <v>3</v>
      </c>
      <c r="C10" s="28"/>
      <c r="D10" s="28"/>
      <c r="E10" s="29"/>
      <c r="F10" s="28">
        <v>3</v>
      </c>
      <c r="G10" s="28"/>
      <c r="H10" s="28"/>
      <c r="I10" s="29"/>
      <c r="J10" s="6">
        <v>3</v>
      </c>
      <c r="K10" s="28"/>
      <c r="L10" s="28"/>
      <c r="M10" s="29"/>
      <c r="N10" s="22"/>
      <c r="U10" s="38"/>
    </row>
    <row r="11" spans="2:21" ht="15" customHeight="1">
      <c r="B11" s="6">
        <v>4</v>
      </c>
      <c r="C11" s="28"/>
      <c r="D11" s="28"/>
      <c r="E11" s="29"/>
      <c r="F11" s="28">
        <v>4</v>
      </c>
      <c r="G11" s="28"/>
      <c r="H11" s="28"/>
      <c r="I11" s="29"/>
      <c r="J11" s="6">
        <v>4</v>
      </c>
      <c r="K11" s="28"/>
      <c r="L11" s="28"/>
      <c r="M11" s="29"/>
      <c r="N11" s="22"/>
      <c r="O11" s="37"/>
      <c r="P11" s="38"/>
      <c r="Q11" s="38"/>
      <c r="R11" s="38"/>
      <c r="S11" s="37"/>
      <c r="T11" s="38"/>
      <c r="U11" s="38"/>
    </row>
    <row r="12" spans="2:21" ht="15" customHeight="1">
      <c r="B12" s="6">
        <v>5</v>
      </c>
      <c r="C12" s="28"/>
      <c r="D12" s="28"/>
      <c r="E12" s="29"/>
      <c r="F12" s="28">
        <v>5</v>
      </c>
      <c r="G12" s="28"/>
      <c r="H12" s="28"/>
      <c r="I12" s="29"/>
      <c r="J12" s="6">
        <v>5</v>
      </c>
      <c r="K12" s="28"/>
      <c r="L12" s="28"/>
      <c r="M12" s="29"/>
      <c r="N12" s="22"/>
      <c r="O12" s="4"/>
      <c r="P12" s="4"/>
      <c r="Q12" s="4"/>
      <c r="R12" s="4"/>
      <c r="S12" s="4"/>
      <c r="T12" s="4"/>
      <c r="U12" s="38"/>
    </row>
    <row r="13" spans="2:21" ht="15" customHeight="1">
      <c r="B13" s="6">
        <v>6</v>
      </c>
      <c r="C13" s="28"/>
      <c r="D13" s="28"/>
      <c r="E13" s="29"/>
      <c r="F13" s="28">
        <v>6</v>
      </c>
      <c r="G13" s="28"/>
      <c r="H13" s="28"/>
      <c r="I13" s="29"/>
      <c r="J13" s="6">
        <v>6</v>
      </c>
      <c r="K13" s="28"/>
      <c r="L13" s="28"/>
      <c r="M13" s="29"/>
      <c r="N13" s="22"/>
      <c r="O13" s="4"/>
      <c r="P13" s="4"/>
      <c r="Q13" s="4"/>
      <c r="R13" s="4"/>
      <c r="S13" s="4"/>
      <c r="T13" s="4"/>
      <c r="U13" s="38"/>
    </row>
    <row r="14" spans="2:21" ht="15" customHeight="1">
      <c r="B14" s="6">
        <v>7</v>
      </c>
      <c r="C14" s="28"/>
      <c r="D14" s="28"/>
      <c r="E14" s="29"/>
      <c r="F14" s="28">
        <v>7</v>
      </c>
      <c r="G14" s="28"/>
      <c r="H14" s="28"/>
      <c r="I14" s="29"/>
      <c r="J14" s="6">
        <v>7</v>
      </c>
      <c r="K14" s="28"/>
      <c r="L14" s="28"/>
      <c r="M14" s="29"/>
      <c r="N14" s="22"/>
      <c r="O14" s="4"/>
      <c r="P14" s="4"/>
      <c r="Q14" s="4"/>
      <c r="R14" s="4"/>
      <c r="S14" s="4"/>
      <c r="T14" s="4"/>
      <c r="U14" s="38"/>
    </row>
    <row r="15" spans="2:21" ht="15" customHeight="1">
      <c r="B15" s="6">
        <v>8</v>
      </c>
      <c r="C15" s="28"/>
      <c r="D15" s="28"/>
      <c r="E15" s="29"/>
      <c r="F15" s="28">
        <v>8</v>
      </c>
      <c r="G15" s="28"/>
      <c r="H15" s="28"/>
      <c r="I15" s="29"/>
      <c r="J15" s="6">
        <v>8</v>
      </c>
      <c r="K15" s="28"/>
      <c r="L15" s="28"/>
      <c r="M15" s="29"/>
      <c r="N15" s="22"/>
      <c r="O15" s="37"/>
      <c r="P15" s="38"/>
      <c r="Q15" s="38"/>
      <c r="R15" s="38"/>
      <c r="S15" s="37"/>
      <c r="T15" s="38"/>
      <c r="U15" s="38"/>
    </row>
    <row r="16" spans="2:21" ht="15" customHeight="1">
      <c r="B16" s="6">
        <v>9</v>
      </c>
      <c r="C16" s="28"/>
      <c r="D16" s="28"/>
      <c r="E16" s="29"/>
      <c r="F16" s="28">
        <v>9</v>
      </c>
      <c r="G16" s="28"/>
      <c r="H16" s="28"/>
      <c r="I16" s="29"/>
      <c r="J16" s="6">
        <v>9</v>
      </c>
      <c r="K16" s="28"/>
      <c r="L16" s="28"/>
      <c r="M16" s="29"/>
      <c r="N16" s="22"/>
      <c r="O16" s="37"/>
      <c r="P16" s="38"/>
      <c r="Q16" s="38"/>
      <c r="R16" s="38"/>
      <c r="S16" s="37"/>
      <c r="T16" s="38"/>
      <c r="U16" s="38"/>
    </row>
    <row r="17" spans="2:21" ht="15" customHeight="1">
      <c r="B17" s="6">
        <v>10</v>
      </c>
      <c r="C17" s="28"/>
      <c r="D17" s="28"/>
      <c r="E17" s="29"/>
      <c r="F17" s="28">
        <v>10</v>
      </c>
      <c r="G17" s="28"/>
      <c r="H17" s="28"/>
      <c r="I17" s="29"/>
      <c r="J17" s="6">
        <v>10</v>
      </c>
      <c r="K17" s="28"/>
      <c r="L17" s="28"/>
      <c r="M17" s="29"/>
      <c r="N17" s="22"/>
      <c r="O17" s="37"/>
      <c r="P17" s="38"/>
      <c r="Q17" s="38"/>
      <c r="R17" s="38"/>
      <c r="S17" s="37"/>
      <c r="T17" s="38"/>
      <c r="U17" s="38"/>
    </row>
    <row r="18" spans="2:21" ht="15" customHeight="1">
      <c r="B18" s="6">
        <v>11</v>
      </c>
      <c r="C18" s="28"/>
      <c r="D18" s="28"/>
      <c r="E18" s="29"/>
      <c r="F18" s="28">
        <v>11</v>
      </c>
      <c r="G18" s="28"/>
      <c r="H18" s="28"/>
      <c r="I18" s="29"/>
      <c r="J18" s="6">
        <v>11</v>
      </c>
      <c r="K18" s="28"/>
      <c r="L18" s="28"/>
      <c r="M18" s="29"/>
      <c r="N18" s="22"/>
      <c r="O18" s="37"/>
      <c r="P18" s="38"/>
      <c r="Q18" s="38"/>
      <c r="R18" s="38"/>
      <c r="S18" s="37"/>
      <c r="T18" s="38"/>
      <c r="U18" s="38"/>
    </row>
    <row r="19" spans="2:21" ht="15" customHeight="1">
      <c r="B19" s="6">
        <v>12</v>
      </c>
      <c r="C19" s="28"/>
      <c r="D19" s="28"/>
      <c r="E19" s="29"/>
      <c r="F19" s="28">
        <v>12</v>
      </c>
      <c r="G19" s="28"/>
      <c r="H19" s="28"/>
      <c r="I19" s="29"/>
      <c r="J19" s="6">
        <v>12</v>
      </c>
      <c r="K19" s="28"/>
      <c r="L19" s="28"/>
      <c r="M19" s="29"/>
      <c r="N19" s="22"/>
      <c r="O19" s="37"/>
      <c r="P19" s="38"/>
      <c r="Q19" s="38"/>
      <c r="R19" s="38"/>
      <c r="S19" s="37"/>
      <c r="T19" s="38"/>
      <c r="U19" s="38"/>
    </row>
    <row r="20" spans="1:21" ht="15" customHeight="1">
      <c r="A20" s="8"/>
      <c r="B20" s="6">
        <v>13</v>
      </c>
      <c r="C20" s="28"/>
      <c r="D20" s="28"/>
      <c r="E20" s="34"/>
      <c r="F20" s="28">
        <v>13</v>
      </c>
      <c r="G20" s="28"/>
      <c r="H20" s="28"/>
      <c r="I20" s="29"/>
      <c r="J20" s="6">
        <v>13</v>
      </c>
      <c r="K20" s="28"/>
      <c r="L20" s="28"/>
      <c r="M20" s="29"/>
      <c r="N20" s="22"/>
      <c r="O20" s="37"/>
      <c r="P20" s="38"/>
      <c r="Q20" s="38"/>
      <c r="R20" s="38"/>
      <c r="S20" s="37"/>
      <c r="T20" s="38"/>
      <c r="U20" s="38"/>
    </row>
    <row r="21" spans="2:21" ht="18" customHeight="1">
      <c r="B21" s="6">
        <v>14</v>
      </c>
      <c r="C21" s="28"/>
      <c r="D21" s="28"/>
      <c r="F21" s="28">
        <v>14</v>
      </c>
      <c r="G21" s="28"/>
      <c r="H21" s="28"/>
      <c r="I21" s="29"/>
      <c r="J21" s="6">
        <v>14</v>
      </c>
      <c r="K21" s="28"/>
      <c r="L21" s="28"/>
      <c r="M21" s="29"/>
      <c r="N21" s="22"/>
      <c r="O21" s="37"/>
      <c r="P21" s="38"/>
      <c r="Q21" s="38"/>
      <c r="R21" s="38"/>
      <c r="S21" s="37"/>
      <c r="T21" s="38"/>
      <c r="U21" s="38"/>
    </row>
    <row r="22" spans="2:21" ht="15" customHeight="1">
      <c r="B22" s="6">
        <v>15</v>
      </c>
      <c r="C22" s="28"/>
      <c r="D22" s="28"/>
      <c r="F22" s="28">
        <v>15</v>
      </c>
      <c r="G22" s="28"/>
      <c r="H22" s="28"/>
      <c r="I22" s="29"/>
      <c r="J22" s="6">
        <v>15</v>
      </c>
      <c r="K22" s="28"/>
      <c r="L22" s="28"/>
      <c r="M22" s="29"/>
      <c r="N22" s="22"/>
      <c r="O22" s="37"/>
      <c r="P22" s="38"/>
      <c r="Q22" s="38"/>
      <c r="R22" s="38"/>
      <c r="S22" s="37"/>
      <c r="T22" s="38"/>
      <c r="U22" s="38"/>
    </row>
    <row r="23" spans="2:21" ht="15" customHeight="1">
      <c r="B23" s="6">
        <v>16</v>
      </c>
      <c r="C23" s="28"/>
      <c r="D23" s="28"/>
      <c r="F23" s="28">
        <v>16</v>
      </c>
      <c r="G23" s="28"/>
      <c r="H23" s="28"/>
      <c r="I23" s="29"/>
      <c r="J23" s="6">
        <v>16</v>
      </c>
      <c r="K23" s="28"/>
      <c r="L23" s="28"/>
      <c r="M23" s="29"/>
      <c r="N23" s="22"/>
      <c r="O23" s="37"/>
      <c r="P23" s="38"/>
      <c r="Q23" s="38"/>
      <c r="R23" s="38"/>
      <c r="S23" s="37"/>
      <c r="T23" s="38"/>
      <c r="U23" s="38"/>
    </row>
    <row r="24" spans="2:21" s="4" customFormat="1" ht="15" customHeight="1">
      <c r="B24" s="6">
        <v>17</v>
      </c>
      <c r="C24" s="28"/>
      <c r="D24" s="28"/>
      <c r="F24" s="28">
        <v>17</v>
      </c>
      <c r="G24" s="28"/>
      <c r="H24" s="28"/>
      <c r="I24" s="29"/>
      <c r="J24" s="6">
        <v>17</v>
      </c>
      <c r="K24" s="28"/>
      <c r="L24" s="28"/>
      <c r="M24" s="29"/>
      <c r="N24" s="22"/>
      <c r="O24" s="37"/>
      <c r="P24" s="38"/>
      <c r="Q24" s="38"/>
      <c r="R24" s="38"/>
      <c r="S24" s="37"/>
      <c r="T24" s="38"/>
      <c r="U24" s="38"/>
    </row>
    <row r="25" spans="2:21" s="4" customFormat="1" ht="15" customHeight="1">
      <c r="B25" s="6">
        <v>18</v>
      </c>
      <c r="C25" s="28"/>
      <c r="D25" s="28"/>
      <c r="F25" s="28">
        <v>18</v>
      </c>
      <c r="G25" s="28"/>
      <c r="H25" s="28"/>
      <c r="I25" s="29"/>
      <c r="J25" s="6">
        <v>18</v>
      </c>
      <c r="K25" s="28"/>
      <c r="L25" s="28"/>
      <c r="M25" s="29"/>
      <c r="N25" s="22"/>
      <c r="O25" s="37"/>
      <c r="P25" s="38"/>
      <c r="Q25" s="38"/>
      <c r="R25" s="38"/>
      <c r="S25" s="37"/>
      <c r="T25" s="38"/>
      <c r="U25" s="38"/>
    </row>
    <row r="26" spans="2:21" s="4" customFormat="1" ht="15" customHeight="1">
      <c r="B26" s="6">
        <v>19</v>
      </c>
      <c r="C26" s="28"/>
      <c r="D26" s="28"/>
      <c r="F26" s="28">
        <v>19</v>
      </c>
      <c r="G26" s="28"/>
      <c r="H26" s="28"/>
      <c r="I26" s="29"/>
      <c r="J26" s="6">
        <v>19</v>
      </c>
      <c r="K26" s="28"/>
      <c r="L26" s="28"/>
      <c r="M26" s="29"/>
      <c r="N26" s="22"/>
      <c r="O26" s="37"/>
      <c r="P26" s="38"/>
      <c r="Q26" s="38"/>
      <c r="R26" s="38"/>
      <c r="S26" s="37"/>
      <c r="T26" s="38"/>
      <c r="U26" s="38"/>
    </row>
    <row r="27" spans="2:21" s="4" customFormat="1" ht="15" customHeight="1">
      <c r="B27" s="6">
        <v>20</v>
      </c>
      <c r="C27" s="28"/>
      <c r="D27" s="28"/>
      <c r="F27" s="28">
        <v>20</v>
      </c>
      <c r="G27" s="28"/>
      <c r="H27" s="28"/>
      <c r="I27" s="29"/>
      <c r="J27" s="6">
        <v>20</v>
      </c>
      <c r="K27" s="28"/>
      <c r="L27" s="28"/>
      <c r="M27" s="29"/>
      <c r="N27" s="22"/>
      <c r="O27" s="37"/>
      <c r="P27" s="38"/>
      <c r="Q27" s="38"/>
      <c r="R27" s="38"/>
      <c r="S27" s="37"/>
      <c r="T27" s="38"/>
      <c r="U27" s="38"/>
    </row>
    <row r="28" s="4" customFormat="1" ht="15" customHeight="1"/>
    <row r="29" s="4" customFormat="1" ht="15" customHeight="1"/>
    <row r="30" ht="15" customHeight="1"/>
    <row r="31" ht="15" customHeight="1"/>
    <row r="32" ht="15" customHeight="1"/>
    <row r="33" ht="15" customHeight="1"/>
    <row r="34" ht="15" customHeight="1"/>
  </sheetData>
  <sheetProtection/>
  <mergeCells count="9">
    <mergeCell ref="B6:D6"/>
    <mergeCell ref="F6:H6"/>
    <mergeCell ref="J6:L6"/>
    <mergeCell ref="O3:P3"/>
    <mergeCell ref="Q3:T3"/>
    <mergeCell ref="O4:P4"/>
    <mergeCell ref="Q4:T4"/>
    <mergeCell ref="O5:P5"/>
    <mergeCell ref="Q5:T5"/>
  </mergeCells>
  <dataValidations count="1">
    <dataValidation type="list" allowBlank="1" showInputMessage="1" showErrorMessage="1" sqref="U8:U27 Q15:Q27 H8:H27 D8:D27 L8:L27 Q11">
      <formula1>$V$1:$V$7</formula1>
    </dataValidation>
  </dataValidation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2:V27"/>
  <sheetViews>
    <sheetView showGridLines="0" zoomScaleSheetLayoutView="96" zoomScalePageLayoutView="0" workbookViewId="0" topLeftCell="A19">
      <selection activeCell="K8" sqref="K8"/>
    </sheetView>
  </sheetViews>
  <sheetFormatPr defaultColWidth="4.28125" defaultRowHeight="19.5" customHeight="1"/>
  <cols>
    <col min="1" max="1" width="15.8515625" style="4" customWidth="1"/>
    <col min="2" max="2" width="3.7109375" style="4" customWidth="1"/>
    <col min="3" max="3" width="11.28125" style="4" customWidth="1"/>
    <col min="4" max="4" width="4.421875" style="4" customWidth="1"/>
    <col min="5" max="5" width="1.8515625" style="4" customWidth="1"/>
    <col min="6" max="6" width="3.7109375" style="4" customWidth="1"/>
    <col min="7" max="7" width="12.421875" style="4" customWidth="1"/>
    <col min="8" max="8" width="4.421875" style="4" customWidth="1"/>
    <col min="9" max="9" width="1.7109375" style="4" customWidth="1"/>
    <col min="10" max="10" width="3.7109375" style="4" customWidth="1"/>
    <col min="11" max="11" width="12.421875" style="4" customWidth="1"/>
    <col min="12" max="12" width="4.421875" style="4" customWidth="1"/>
    <col min="13" max="13" width="2.421875" style="4" customWidth="1"/>
    <col min="14" max="14" width="1.8515625" style="4" customWidth="1"/>
    <col min="15" max="15" width="3.7109375" style="4" customWidth="1"/>
    <col min="16" max="16" width="12.421875" style="4" customWidth="1"/>
    <col min="17" max="17" width="5.28125" style="4" bestFit="1" customWidth="1"/>
    <col min="18" max="18" width="1.7109375" style="4" customWidth="1"/>
    <col min="19" max="19" width="3.7109375" style="4" customWidth="1"/>
    <col min="20" max="20" width="12.421875" style="4" customWidth="1"/>
    <col min="21" max="21" width="5.28125" style="4" bestFit="1" customWidth="1"/>
    <col min="22" max="16384" width="4.28125" style="4" customWidth="1"/>
  </cols>
  <sheetData>
    <row r="1" ht="22.5" customHeight="1"/>
    <row r="2" spans="1:22" ht="22.5" customHeight="1">
      <c r="A2" s="30" t="s">
        <v>0</v>
      </c>
      <c r="B2" s="47">
        <f>'男子シングルス'!B2</f>
        <v>26</v>
      </c>
      <c r="C2" s="31" t="s">
        <v>25</v>
      </c>
      <c r="D2" s="32"/>
      <c r="E2" s="33"/>
      <c r="F2" s="33"/>
      <c r="G2" s="33"/>
      <c r="H2" s="33"/>
      <c r="I2" s="32"/>
      <c r="J2" s="32"/>
      <c r="K2" s="32"/>
      <c r="V2" s="20">
        <v>1</v>
      </c>
    </row>
    <row r="3" spans="2:22" ht="22.5" customHeight="1">
      <c r="B3" s="2"/>
      <c r="C3" s="2"/>
      <c r="D3" s="3"/>
      <c r="E3" s="2"/>
      <c r="F3" s="2"/>
      <c r="G3" s="2"/>
      <c r="H3" s="2"/>
      <c r="O3" s="86" t="s">
        <v>5</v>
      </c>
      <c r="P3" s="86"/>
      <c r="Q3" s="87"/>
      <c r="R3" s="87"/>
      <c r="S3" s="87"/>
      <c r="T3" s="87"/>
      <c r="V3" s="20">
        <v>2</v>
      </c>
    </row>
    <row r="4" spans="2:22" ht="22.5" customHeight="1">
      <c r="B4" s="2"/>
      <c r="C4" s="2"/>
      <c r="D4" s="3"/>
      <c r="E4" s="2"/>
      <c r="F4" s="2"/>
      <c r="G4" s="2"/>
      <c r="H4" s="2"/>
      <c r="O4" s="86" t="s">
        <v>7</v>
      </c>
      <c r="P4" s="86"/>
      <c r="Q4" s="87"/>
      <c r="R4" s="87"/>
      <c r="S4" s="87"/>
      <c r="T4" s="87"/>
      <c r="V4" s="20">
        <v>3</v>
      </c>
    </row>
    <row r="5" spans="15:22" ht="25.5" customHeight="1">
      <c r="O5" s="86" t="s">
        <v>6</v>
      </c>
      <c r="P5" s="86"/>
      <c r="Q5" s="87"/>
      <c r="R5" s="87"/>
      <c r="S5" s="87"/>
      <c r="T5" s="87"/>
      <c r="V5" s="20">
        <v>4</v>
      </c>
    </row>
    <row r="6" spans="2:22" ht="19.5" customHeight="1">
      <c r="B6" s="88" t="s">
        <v>17</v>
      </c>
      <c r="C6" s="88"/>
      <c r="D6" s="88"/>
      <c r="F6" s="88" t="s">
        <v>18</v>
      </c>
      <c r="G6" s="88"/>
      <c r="H6" s="88"/>
      <c r="J6" s="88" t="s">
        <v>19</v>
      </c>
      <c r="K6" s="88"/>
      <c r="L6" s="88"/>
      <c r="O6" s="40"/>
      <c r="P6" s="40"/>
      <c r="Q6" s="40"/>
      <c r="R6" s="37"/>
      <c r="S6" s="40"/>
      <c r="T6" s="40"/>
      <c r="U6" s="40"/>
      <c r="V6" s="20">
        <v>5</v>
      </c>
    </row>
    <row r="7" spans="2:22" ht="15" customHeight="1">
      <c r="B7" s="6"/>
      <c r="C7" s="6" t="s">
        <v>3</v>
      </c>
      <c r="D7" s="6" t="s">
        <v>4</v>
      </c>
      <c r="F7" s="6"/>
      <c r="G7" s="6" t="s">
        <v>3</v>
      </c>
      <c r="H7" s="6" t="s">
        <v>4</v>
      </c>
      <c r="I7" s="5"/>
      <c r="J7" s="6"/>
      <c r="K7" s="6" t="s">
        <v>3</v>
      </c>
      <c r="L7" s="6" t="s">
        <v>4</v>
      </c>
      <c r="U7" s="37"/>
      <c r="V7" s="20">
        <v>6</v>
      </c>
    </row>
    <row r="8" spans="2:21" ht="15" customHeight="1">
      <c r="B8" s="6">
        <v>1</v>
      </c>
      <c r="C8" s="28"/>
      <c r="D8" s="28"/>
      <c r="E8" s="29"/>
      <c r="F8" s="28">
        <v>1</v>
      </c>
      <c r="G8" s="28"/>
      <c r="H8" s="28"/>
      <c r="I8" s="29"/>
      <c r="J8" s="6">
        <v>1</v>
      </c>
      <c r="K8" s="28"/>
      <c r="L8" s="28"/>
      <c r="M8" s="29"/>
      <c r="N8" s="22"/>
      <c r="U8" s="38"/>
    </row>
    <row r="9" spans="2:21" ht="15" customHeight="1">
      <c r="B9" s="6">
        <v>2</v>
      </c>
      <c r="C9" s="28"/>
      <c r="D9" s="28"/>
      <c r="E9" s="29"/>
      <c r="F9" s="28">
        <v>2</v>
      </c>
      <c r="G9" s="28"/>
      <c r="H9" s="28"/>
      <c r="I9" s="29"/>
      <c r="J9" s="6">
        <v>2</v>
      </c>
      <c r="K9" s="28"/>
      <c r="L9" s="28"/>
      <c r="M9" s="29"/>
      <c r="N9" s="22"/>
      <c r="U9" s="38"/>
    </row>
    <row r="10" spans="2:21" ht="15" customHeight="1">
      <c r="B10" s="6">
        <v>3</v>
      </c>
      <c r="C10" s="28"/>
      <c r="D10" s="28"/>
      <c r="E10" s="29"/>
      <c r="F10" s="28">
        <v>3</v>
      </c>
      <c r="G10" s="28"/>
      <c r="H10" s="28"/>
      <c r="I10" s="29"/>
      <c r="J10" s="6">
        <v>3</v>
      </c>
      <c r="K10" s="28"/>
      <c r="L10" s="28"/>
      <c r="M10" s="29"/>
      <c r="N10" s="22"/>
      <c r="O10" s="37"/>
      <c r="P10" s="38"/>
      <c r="Q10" s="38"/>
      <c r="R10" s="38"/>
      <c r="S10" s="37"/>
      <c r="T10" s="38"/>
      <c r="U10" s="38"/>
    </row>
    <row r="11" spans="2:15" ht="15" customHeight="1">
      <c r="B11" s="6">
        <v>4</v>
      </c>
      <c r="C11" s="28"/>
      <c r="D11" s="28"/>
      <c r="E11" s="29"/>
      <c r="F11" s="28">
        <v>4</v>
      </c>
      <c r="G11" s="28"/>
      <c r="H11" s="28"/>
      <c r="I11" s="29"/>
      <c r="J11" s="6">
        <v>4</v>
      </c>
      <c r="K11" s="28"/>
      <c r="L11" s="28"/>
      <c r="M11" s="29"/>
      <c r="N11" s="22"/>
      <c r="O11" s="37"/>
    </row>
    <row r="12" spans="2:15" ht="15" customHeight="1">
      <c r="B12" s="6">
        <v>5</v>
      </c>
      <c r="C12" s="28"/>
      <c r="D12" s="28"/>
      <c r="E12" s="29"/>
      <c r="F12" s="28">
        <v>5</v>
      </c>
      <c r="G12" s="28"/>
      <c r="H12" s="28"/>
      <c r="I12" s="29"/>
      <c r="J12" s="6">
        <v>5</v>
      </c>
      <c r="K12" s="28"/>
      <c r="L12" s="28"/>
      <c r="M12" s="29"/>
      <c r="N12" s="22"/>
      <c r="O12" s="37"/>
    </row>
    <row r="13" spans="2:15" ht="15" customHeight="1">
      <c r="B13" s="6">
        <v>6</v>
      </c>
      <c r="C13" s="28"/>
      <c r="D13" s="28"/>
      <c r="E13" s="29"/>
      <c r="F13" s="28">
        <v>6</v>
      </c>
      <c r="G13" s="28"/>
      <c r="H13" s="28"/>
      <c r="I13" s="29"/>
      <c r="J13" s="6">
        <v>6</v>
      </c>
      <c r="K13" s="28"/>
      <c r="L13" s="28"/>
      <c r="M13" s="29"/>
      <c r="N13" s="22"/>
      <c r="O13" s="37"/>
    </row>
    <row r="14" spans="2:21" ht="15" customHeight="1">
      <c r="B14" s="6">
        <v>7</v>
      </c>
      <c r="C14" s="28"/>
      <c r="D14" s="28"/>
      <c r="E14" s="29"/>
      <c r="F14" s="28">
        <v>7</v>
      </c>
      <c r="G14" s="28"/>
      <c r="H14" s="28"/>
      <c r="I14" s="29"/>
      <c r="J14" s="6">
        <v>7</v>
      </c>
      <c r="K14" s="28"/>
      <c r="L14" s="28"/>
      <c r="M14" s="29"/>
      <c r="N14" s="22"/>
      <c r="O14" s="37"/>
      <c r="P14" s="38"/>
      <c r="Q14" s="38"/>
      <c r="R14" s="38"/>
      <c r="S14" s="37"/>
      <c r="T14" s="38"/>
      <c r="U14" s="38"/>
    </row>
    <row r="15" spans="2:21" ht="15" customHeight="1">
      <c r="B15" s="6">
        <v>8</v>
      </c>
      <c r="C15" s="28"/>
      <c r="D15" s="28"/>
      <c r="E15" s="29"/>
      <c r="F15" s="28">
        <v>8</v>
      </c>
      <c r="G15" s="28"/>
      <c r="H15" s="28"/>
      <c r="I15" s="29"/>
      <c r="J15" s="6">
        <v>8</v>
      </c>
      <c r="K15" s="28"/>
      <c r="L15" s="28"/>
      <c r="M15" s="29"/>
      <c r="N15" s="22"/>
      <c r="O15" s="37"/>
      <c r="P15" s="38"/>
      <c r="Q15" s="38"/>
      <c r="R15" s="38"/>
      <c r="S15" s="37"/>
      <c r="T15" s="38"/>
      <c r="U15" s="38"/>
    </row>
    <row r="16" spans="2:21" ht="15" customHeight="1">
      <c r="B16" s="6">
        <v>9</v>
      </c>
      <c r="C16" s="28"/>
      <c r="D16" s="28"/>
      <c r="E16" s="29"/>
      <c r="F16" s="28">
        <v>9</v>
      </c>
      <c r="G16" s="28"/>
      <c r="H16" s="28"/>
      <c r="I16" s="29"/>
      <c r="J16" s="6">
        <v>9</v>
      </c>
      <c r="K16" s="28"/>
      <c r="L16" s="28"/>
      <c r="M16" s="29"/>
      <c r="N16" s="22"/>
      <c r="O16" s="37"/>
      <c r="P16" s="38"/>
      <c r="Q16" s="38"/>
      <c r="R16" s="38"/>
      <c r="S16" s="37"/>
      <c r="T16" s="38"/>
      <c r="U16" s="38"/>
    </row>
    <row r="17" spans="2:21" ht="15" customHeight="1">
      <c r="B17" s="6">
        <v>10</v>
      </c>
      <c r="C17" s="28"/>
      <c r="D17" s="28"/>
      <c r="E17" s="29"/>
      <c r="F17" s="28">
        <v>10</v>
      </c>
      <c r="G17" s="28"/>
      <c r="H17" s="28"/>
      <c r="I17" s="29"/>
      <c r="J17" s="6">
        <v>10</v>
      </c>
      <c r="K17" s="28"/>
      <c r="L17" s="28"/>
      <c r="M17" s="29"/>
      <c r="N17" s="22"/>
      <c r="O17" s="37"/>
      <c r="P17" s="38"/>
      <c r="Q17" s="38"/>
      <c r="R17" s="38"/>
      <c r="S17" s="37"/>
      <c r="T17" s="38"/>
      <c r="U17" s="38"/>
    </row>
    <row r="18" spans="2:21" ht="15" customHeight="1">
      <c r="B18" s="6">
        <v>11</v>
      </c>
      <c r="C18" s="28"/>
      <c r="D18" s="28"/>
      <c r="E18" s="29"/>
      <c r="F18" s="28">
        <v>11</v>
      </c>
      <c r="G18" s="28"/>
      <c r="H18" s="28"/>
      <c r="I18" s="29"/>
      <c r="J18" s="6">
        <v>11</v>
      </c>
      <c r="K18" s="28"/>
      <c r="L18" s="28"/>
      <c r="M18" s="29"/>
      <c r="N18" s="22"/>
      <c r="O18" s="37"/>
      <c r="P18" s="38"/>
      <c r="Q18" s="38"/>
      <c r="R18" s="38"/>
      <c r="S18" s="37"/>
      <c r="T18" s="38"/>
      <c r="U18" s="38"/>
    </row>
    <row r="19" spans="2:21" ht="15" customHeight="1">
      <c r="B19" s="6">
        <v>12</v>
      </c>
      <c r="C19" s="28"/>
      <c r="D19" s="28"/>
      <c r="E19" s="29"/>
      <c r="F19" s="28">
        <v>12</v>
      </c>
      <c r="G19" s="28"/>
      <c r="H19" s="28"/>
      <c r="I19" s="29"/>
      <c r="J19" s="6">
        <v>12</v>
      </c>
      <c r="K19" s="28"/>
      <c r="L19" s="28"/>
      <c r="M19" s="29"/>
      <c r="N19" s="22"/>
      <c r="O19" s="37"/>
      <c r="P19" s="38"/>
      <c r="Q19" s="38"/>
      <c r="R19" s="38"/>
      <c r="S19" s="37"/>
      <c r="T19" s="38"/>
      <c r="U19" s="38"/>
    </row>
    <row r="20" spans="1:21" ht="15" customHeight="1">
      <c r="A20" s="36"/>
      <c r="B20" s="6">
        <v>13</v>
      </c>
      <c r="C20" s="28"/>
      <c r="D20" s="28"/>
      <c r="E20" s="34"/>
      <c r="F20" s="28">
        <v>13</v>
      </c>
      <c r="G20" s="28"/>
      <c r="H20" s="28"/>
      <c r="I20" s="29"/>
      <c r="J20" s="6">
        <v>13</v>
      </c>
      <c r="K20" s="28"/>
      <c r="L20" s="28"/>
      <c r="M20" s="29"/>
      <c r="N20" s="22"/>
      <c r="O20" s="37"/>
      <c r="P20" s="38"/>
      <c r="Q20" s="38"/>
      <c r="R20" s="38"/>
      <c r="S20" s="37"/>
      <c r="T20" s="38"/>
      <c r="U20" s="38"/>
    </row>
    <row r="21" spans="2:21" ht="18" customHeight="1">
      <c r="B21" s="6">
        <v>14</v>
      </c>
      <c r="C21" s="28"/>
      <c r="D21" s="28"/>
      <c r="F21" s="28">
        <v>14</v>
      </c>
      <c r="G21" s="28"/>
      <c r="H21" s="28"/>
      <c r="I21" s="29"/>
      <c r="J21" s="6">
        <v>14</v>
      </c>
      <c r="K21" s="28"/>
      <c r="L21" s="28"/>
      <c r="M21" s="29"/>
      <c r="N21" s="22"/>
      <c r="O21" s="37"/>
      <c r="P21" s="38"/>
      <c r="Q21" s="38"/>
      <c r="R21" s="38"/>
      <c r="S21" s="37"/>
      <c r="T21" s="38"/>
      <c r="U21" s="38"/>
    </row>
    <row r="22" spans="2:21" ht="15" customHeight="1">
      <c r="B22" s="6">
        <v>15</v>
      </c>
      <c r="C22" s="28"/>
      <c r="D22" s="28"/>
      <c r="F22" s="28">
        <v>15</v>
      </c>
      <c r="G22" s="28"/>
      <c r="H22" s="28"/>
      <c r="I22" s="29"/>
      <c r="J22" s="6">
        <v>15</v>
      </c>
      <c r="K22" s="28"/>
      <c r="L22" s="28"/>
      <c r="M22" s="29"/>
      <c r="N22" s="22"/>
      <c r="O22" s="37"/>
      <c r="P22" s="38"/>
      <c r="Q22" s="38"/>
      <c r="R22" s="38"/>
      <c r="S22" s="37"/>
      <c r="T22" s="38"/>
      <c r="U22" s="38"/>
    </row>
    <row r="23" spans="2:21" ht="15" customHeight="1">
      <c r="B23" s="6">
        <v>16</v>
      </c>
      <c r="C23" s="28"/>
      <c r="D23" s="28"/>
      <c r="F23" s="28">
        <v>16</v>
      </c>
      <c r="G23" s="28"/>
      <c r="H23" s="28"/>
      <c r="I23" s="29"/>
      <c r="J23" s="6">
        <v>16</v>
      </c>
      <c r="K23" s="28"/>
      <c r="L23" s="28"/>
      <c r="M23" s="29"/>
      <c r="N23" s="22"/>
      <c r="O23" s="37"/>
      <c r="P23" s="38"/>
      <c r="Q23" s="38"/>
      <c r="R23" s="38"/>
      <c r="S23" s="37"/>
      <c r="T23" s="38"/>
      <c r="U23" s="38"/>
    </row>
    <row r="24" spans="2:21" ht="15" customHeight="1">
      <c r="B24" s="6">
        <v>17</v>
      </c>
      <c r="C24" s="28"/>
      <c r="D24" s="28"/>
      <c r="F24" s="28">
        <v>17</v>
      </c>
      <c r="G24" s="28"/>
      <c r="H24" s="28"/>
      <c r="I24" s="29"/>
      <c r="J24" s="6">
        <v>17</v>
      </c>
      <c r="K24" s="28"/>
      <c r="L24" s="28"/>
      <c r="M24" s="29"/>
      <c r="N24" s="22"/>
      <c r="O24" s="37"/>
      <c r="P24" s="38"/>
      <c r="Q24" s="38"/>
      <c r="R24" s="38"/>
      <c r="S24" s="37"/>
      <c r="T24" s="38"/>
      <c r="U24" s="38"/>
    </row>
    <row r="25" spans="2:21" ht="15" customHeight="1">
      <c r="B25" s="6">
        <v>18</v>
      </c>
      <c r="C25" s="28"/>
      <c r="D25" s="28"/>
      <c r="F25" s="28">
        <v>18</v>
      </c>
      <c r="G25" s="28"/>
      <c r="H25" s="28"/>
      <c r="I25" s="29"/>
      <c r="J25" s="6">
        <v>18</v>
      </c>
      <c r="K25" s="28"/>
      <c r="L25" s="28"/>
      <c r="M25" s="29"/>
      <c r="N25" s="22"/>
      <c r="O25" s="37"/>
      <c r="P25" s="38"/>
      <c r="Q25" s="38"/>
      <c r="R25" s="38"/>
      <c r="S25" s="37"/>
      <c r="T25" s="38"/>
      <c r="U25" s="38"/>
    </row>
    <row r="26" spans="2:21" ht="15" customHeight="1">
      <c r="B26" s="6">
        <v>19</v>
      </c>
      <c r="C26" s="28"/>
      <c r="D26" s="28"/>
      <c r="F26" s="28">
        <v>19</v>
      </c>
      <c r="G26" s="28"/>
      <c r="H26" s="28"/>
      <c r="I26" s="29"/>
      <c r="J26" s="6">
        <v>19</v>
      </c>
      <c r="K26" s="28"/>
      <c r="L26" s="28"/>
      <c r="M26" s="29"/>
      <c r="N26" s="22"/>
      <c r="O26" s="37"/>
      <c r="P26" s="38"/>
      <c r="Q26" s="38"/>
      <c r="R26" s="38"/>
      <c r="S26" s="37"/>
      <c r="T26" s="38"/>
      <c r="U26" s="38"/>
    </row>
    <row r="27" spans="2:21" ht="15" customHeight="1">
      <c r="B27" s="6">
        <v>20</v>
      </c>
      <c r="C27" s="28"/>
      <c r="D27" s="28"/>
      <c r="F27" s="28">
        <v>20</v>
      </c>
      <c r="G27" s="28"/>
      <c r="H27" s="28"/>
      <c r="I27" s="29"/>
      <c r="J27" s="6">
        <v>20</v>
      </c>
      <c r="K27" s="28"/>
      <c r="L27" s="28"/>
      <c r="M27" s="29"/>
      <c r="N27" s="22"/>
      <c r="O27" s="37"/>
      <c r="P27" s="38"/>
      <c r="Q27" s="38"/>
      <c r="R27" s="38"/>
      <c r="S27" s="37"/>
      <c r="T27" s="38"/>
      <c r="U27" s="38"/>
    </row>
    <row r="28" ht="15" customHeight="1"/>
    <row r="29" ht="15" customHeight="1"/>
    <row r="30" ht="15" customHeight="1"/>
    <row r="31" ht="15" customHeight="1"/>
    <row r="32" ht="15" customHeight="1"/>
    <row r="33" ht="15" customHeight="1"/>
    <row r="34" ht="15" customHeight="1"/>
  </sheetData>
  <sheetProtection/>
  <mergeCells count="9">
    <mergeCell ref="B6:D6"/>
    <mergeCell ref="F6:H6"/>
    <mergeCell ref="J6:L6"/>
    <mergeCell ref="O3:P3"/>
    <mergeCell ref="Q3:T3"/>
    <mergeCell ref="O4:P4"/>
    <mergeCell ref="Q4:T4"/>
    <mergeCell ref="O5:P5"/>
    <mergeCell ref="Q5:T5"/>
  </mergeCells>
  <dataValidations count="1">
    <dataValidation type="list" allowBlank="1" showInputMessage="1" showErrorMessage="1" sqref="Q14:Q27 U14:U27 U8:U10 H8:H27 D8:D27 L8:L27 Q10">
      <formula1>$V$1:$V$7</formula1>
    </dataValidation>
  </dataValidations>
  <printOptions/>
  <pageMargins left="0" right="0" top="0"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U27"/>
  <sheetViews>
    <sheetView showGridLines="0" zoomScaleSheetLayoutView="100" zoomScalePageLayoutView="0" workbookViewId="0" topLeftCell="A1">
      <selection activeCell="C8" sqref="C8"/>
    </sheetView>
  </sheetViews>
  <sheetFormatPr defaultColWidth="4.28125" defaultRowHeight="19.5" customHeight="1"/>
  <cols>
    <col min="1" max="1" width="16.00390625" style="4" customWidth="1"/>
    <col min="2" max="2" width="3.7109375" style="4" customWidth="1"/>
    <col min="3" max="3" width="11.28125" style="4" customWidth="1"/>
    <col min="4" max="4" width="4.421875" style="4" customWidth="1"/>
    <col min="5" max="5" width="1.8515625" style="4" customWidth="1"/>
    <col min="6" max="6" width="3.7109375" style="4" customWidth="1"/>
    <col min="7" max="7" width="12.421875" style="4" customWidth="1"/>
    <col min="8" max="8" width="4.421875" style="4" customWidth="1"/>
    <col min="9" max="9" width="1.7109375" style="4" customWidth="1"/>
    <col min="10" max="10" width="3.7109375" style="4" customWidth="1"/>
    <col min="11" max="11" width="12.421875" style="4" customWidth="1"/>
    <col min="12" max="12" width="4.421875" style="4" customWidth="1"/>
    <col min="13" max="13" width="2.7109375" style="4" customWidth="1"/>
    <col min="14" max="14" width="1.8515625" style="4" customWidth="1"/>
    <col min="15" max="15" width="10.421875" style="4" customWidth="1"/>
    <col min="16" max="16" width="12.421875" style="4" customWidth="1"/>
    <col min="17" max="17" width="5.28125" style="4" bestFit="1" customWidth="1"/>
    <col min="18" max="18" width="1.7109375" style="4" customWidth="1"/>
    <col min="19" max="19" width="3.7109375" style="4" customWidth="1"/>
    <col min="20" max="20" width="12.421875" style="4" customWidth="1"/>
    <col min="21" max="21" width="5.28125" style="4" bestFit="1" customWidth="1"/>
    <col min="22" max="16384" width="4.28125" style="4" customWidth="1"/>
  </cols>
  <sheetData>
    <row r="1" ht="14.25" customHeight="1">
      <c r="S1" s="20"/>
    </row>
    <row r="2" spans="1:11" ht="25.5" customHeight="1">
      <c r="A2" s="30" t="s">
        <v>0</v>
      </c>
      <c r="B2" s="47">
        <f>'男子シングルス'!B2</f>
        <v>26</v>
      </c>
      <c r="C2" s="31" t="s">
        <v>25</v>
      </c>
      <c r="D2" s="32"/>
      <c r="E2" s="33"/>
      <c r="F2" s="33"/>
      <c r="G2" s="33"/>
      <c r="H2" s="33"/>
      <c r="I2" s="32"/>
      <c r="J2" s="32"/>
      <c r="K2" s="32"/>
    </row>
    <row r="3" spans="1:19" ht="25.5" customHeight="1">
      <c r="A3" s="32"/>
      <c r="B3" s="33"/>
      <c r="C3" s="33"/>
      <c r="D3" s="31"/>
      <c r="E3" s="33"/>
      <c r="F3" s="33"/>
      <c r="G3" s="33"/>
      <c r="H3" s="33"/>
      <c r="I3" s="32"/>
      <c r="J3" s="32"/>
      <c r="K3" s="32"/>
      <c r="N3" s="94" t="s">
        <v>5</v>
      </c>
      <c r="O3" s="95"/>
      <c r="P3" s="86"/>
      <c r="Q3" s="86"/>
      <c r="R3" s="86"/>
      <c r="S3" s="86"/>
    </row>
    <row r="4" spans="2:19" ht="25.5" customHeight="1">
      <c r="B4" s="2"/>
      <c r="C4" s="2"/>
      <c r="D4" s="3"/>
      <c r="E4" s="2"/>
      <c r="F4" s="2"/>
      <c r="G4" s="2"/>
      <c r="H4" s="2"/>
      <c r="N4" s="86" t="s">
        <v>7</v>
      </c>
      <c r="O4" s="86"/>
      <c r="P4" s="86"/>
      <c r="Q4" s="86"/>
      <c r="R4" s="86"/>
      <c r="S4" s="86"/>
    </row>
    <row r="5" spans="14:19" ht="21.75" customHeight="1">
      <c r="N5" s="86" t="s">
        <v>6</v>
      </c>
      <c r="O5" s="86"/>
      <c r="P5" s="86"/>
      <c r="Q5" s="86"/>
      <c r="R5" s="86"/>
      <c r="S5" s="86"/>
    </row>
    <row r="6" spans="2:21" ht="19.5" customHeight="1">
      <c r="B6" s="89" t="s">
        <v>26</v>
      </c>
      <c r="C6" s="89"/>
      <c r="D6" s="89"/>
      <c r="F6" s="89" t="s">
        <v>27</v>
      </c>
      <c r="G6" s="89"/>
      <c r="H6" s="89"/>
      <c r="J6" s="89" t="s">
        <v>28</v>
      </c>
      <c r="K6" s="89"/>
      <c r="L6" s="89"/>
      <c r="N6" s="40"/>
      <c r="O6" s="40"/>
      <c r="P6" s="40"/>
      <c r="Q6" s="40"/>
      <c r="S6" s="23"/>
      <c r="T6" s="11"/>
      <c r="U6" s="11"/>
    </row>
    <row r="7" spans="1:21" ht="19.5" customHeight="1">
      <c r="A7" s="20">
        <v>1</v>
      </c>
      <c r="B7" s="6"/>
      <c r="C7" s="6" t="s">
        <v>3</v>
      </c>
      <c r="D7" s="6" t="s">
        <v>4</v>
      </c>
      <c r="F7" s="6"/>
      <c r="G7" s="6" t="s">
        <v>3</v>
      </c>
      <c r="H7" s="6" t="s">
        <v>4</v>
      </c>
      <c r="I7" s="5"/>
      <c r="J7" s="6"/>
      <c r="K7" s="6" t="s">
        <v>3</v>
      </c>
      <c r="L7" s="6" t="s">
        <v>4</v>
      </c>
      <c r="N7" s="37"/>
      <c r="O7" s="37"/>
      <c r="P7" s="37"/>
      <c r="Q7" s="37"/>
      <c r="R7" s="5"/>
      <c r="S7" s="24"/>
      <c r="T7" s="7"/>
      <c r="U7" s="7"/>
    </row>
    <row r="8" spans="1:21" ht="19.5" customHeight="1">
      <c r="A8" s="20">
        <v>2</v>
      </c>
      <c r="B8" s="90">
        <v>1</v>
      </c>
      <c r="C8" s="21"/>
      <c r="D8" s="21"/>
      <c r="E8" s="22"/>
      <c r="F8" s="92">
        <v>1</v>
      </c>
      <c r="G8" s="21"/>
      <c r="H8" s="21"/>
      <c r="I8" s="22"/>
      <c r="J8" s="92">
        <v>1</v>
      </c>
      <c r="K8" s="21"/>
      <c r="L8" s="21"/>
      <c r="M8" s="22"/>
      <c r="N8" s="38"/>
      <c r="O8" s="41"/>
      <c r="P8" s="38"/>
      <c r="Q8" s="38"/>
      <c r="S8" s="43"/>
      <c r="T8" s="7"/>
      <c r="U8" s="7"/>
    </row>
    <row r="9" spans="1:21" ht="19.5" customHeight="1">
      <c r="A9" s="20">
        <v>3</v>
      </c>
      <c r="B9" s="91"/>
      <c r="C9" s="21"/>
      <c r="D9" s="21"/>
      <c r="E9" s="22"/>
      <c r="F9" s="93"/>
      <c r="G9" s="21"/>
      <c r="H9" s="21"/>
      <c r="I9" s="22"/>
      <c r="J9" s="93"/>
      <c r="K9" s="21"/>
      <c r="L9" s="21"/>
      <c r="M9" s="22"/>
      <c r="T9" s="7"/>
      <c r="U9" s="7"/>
    </row>
    <row r="10" spans="1:21" ht="19.5" customHeight="1">
      <c r="A10" s="20">
        <v>4</v>
      </c>
      <c r="B10" s="90">
        <v>2</v>
      </c>
      <c r="C10" s="21"/>
      <c r="D10" s="21"/>
      <c r="E10" s="22"/>
      <c r="F10" s="92">
        <v>2</v>
      </c>
      <c r="G10" s="21"/>
      <c r="H10" s="21"/>
      <c r="I10" s="22"/>
      <c r="J10" s="92">
        <v>2</v>
      </c>
      <c r="K10" s="21"/>
      <c r="L10" s="21"/>
      <c r="M10" s="22"/>
      <c r="T10" s="7"/>
      <c r="U10" s="7"/>
    </row>
    <row r="11" spans="1:21" ht="19.5" customHeight="1">
      <c r="A11" s="20">
        <v>5</v>
      </c>
      <c r="B11" s="91"/>
      <c r="C11" s="21"/>
      <c r="D11" s="21"/>
      <c r="E11" s="22"/>
      <c r="F11" s="93"/>
      <c r="G11" s="21"/>
      <c r="H11" s="21"/>
      <c r="I11" s="22"/>
      <c r="J11" s="93"/>
      <c r="K11" s="21"/>
      <c r="L11" s="21"/>
      <c r="M11" s="22"/>
      <c r="T11" s="7"/>
      <c r="U11" s="7"/>
    </row>
    <row r="12" spans="1:21" ht="19.5" customHeight="1">
      <c r="A12" s="20">
        <v>6</v>
      </c>
      <c r="B12" s="90">
        <v>3</v>
      </c>
      <c r="C12" s="21"/>
      <c r="D12" s="21"/>
      <c r="E12" s="22"/>
      <c r="F12" s="92">
        <v>3</v>
      </c>
      <c r="G12" s="21"/>
      <c r="H12" s="21"/>
      <c r="I12" s="22"/>
      <c r="J12" s="92">
        <v>3</v>
      </c>
      <c r="K12" s="21"/>
      <c r="L12" s="21"/>
      <c r="M12" s="22"/>
      <c r="N12" s="38"/>
      <c r="O12" s="41"/>
      <c r="P12" s="38"/>
      <c r="Q12" s="38"/>
      <c r="S12" s="43"/>
      <c r="T12" s="7"/>
      <c r="U12" s="7"/>
    </row>
    <row r="13" spans="2:21" ht="19.5" customHeight="1">
      <c r="B13" s="91"/>
      <c r="C13" s="21"/>
      <c r="D13" s="21"/>
      <c r="E13" s="22"/>
      <c r="F13" s="93"/>
      <c r="G13" s="21"/>
      <c r="H13" s="21"/>
      <c r="I13" s="22"/>
      <c r="J13" s="93"/>
      <c r="K13" s="21"/>
      <c r="L13" s="21"/>
      <c r="M13" s="22"/>
      <c r="N13" s="38"/>
      <c r="O13" s="41"/>
      <c r="P13" s="38"/>
      <c r="Q13" s="38"/>
      <c r="S13" s="43"/>
      <c r="T13" s="7"/>
      <c r="U13" s="7"/>
    </row>
    <row r="14" spans="2:21" ht="19.5" customHeight="1">
      <c r="B14" s="90">
        <v>4</v>
      </c>
      <c r="C14" s="21"/>
      <c r="D14" s="21"/>
      <c r="E14" s="22"/>
      <c r="F14" s="92">
        <v>4</v>
      </c>
      <c r="G14" s="21"/>
      <c r="H14" s="21"/>
      <c r="I14" s="22"/>
      <c r="J14" s="92">
        <v>4</v>
      </c>
      <c r="K14" s="21"/>
      <c r="L14" s="21"/>
      <c r="M14" s="22"/>
      <c r="N14" s="38"/>
      <c r="O14" s="41"/>
      <c r="P14" s="38"/>
      <c r="Q14" s="38"/>
      <c r="S14" s="96"/>
      <c r="T14" s="7"/>
      <c r="U14" s="7"/>
    </row>
    <row r="15" spans="2:21" ht="19.5" customHeight="1">
      <c r="B15" s="91"/>
      <c r="C15" s="21"/>
      <c r="D15" s="21"/>
      <c r="E15" s="22"/>
      <c r="F15" s="93"/>
      <c r="G15" s="21"/>
      <c r="H15" s="21"/>
      <c r="I15" s="22"/>
      <c r="J15" s="93"/>
      <c r="K15" s="21"/>
      <c r="L15" s="21"/>
      <c r="M15" s="22"/>
      <c r="N15" s="38"/>
      <c r="O15" s="41"/>
      <c r="P15" s="38"/>
      <c r="Q15" s="38"/>
      <c r="S15" s="96"/>
      <c r="T15" s="7"/>
      <c r="U15" s="7"/>
    </row>
    <row r="16" spans="2:21" ht="19.5" customHeight="1">
      <c r="B16" s="90">
        <v>5</v>
      </c>
      <c r="C16" s="21"/>
      <c r="D16" s="21"/>
      <c r="E16" s="22"/>
      <c r="F16" s="92">
        <v>5</v>
      </c>
      <c r="G16" s="21"/>
      <c r="H16" s="21"/>
      <c r="I16" s="22"/>
      <c r="J16" s="92">
        <v>5</v>
      </c>
      <c r="K16" s="21"/>
      <c r="L16" s="21"/>
      <c r="M16" s="22"/>
      <c r="N16" s="38"/>
      <c r="O16" s="41"/>
      <c r="P16" s="38"/>
      <c r="Q16" s="38"/>
      <c r="S16" s="96"/>
      <c r="T16" s="7"/>
      <c r="U16" s="7"/>
    </row>
    <row r="17" spans="2:21" ht="19.5" customHeight="1">
      <c r="B17" s="91"/>
      <c r="C17" s="21"/>
      <c r="D17" s="21"/>
      <c r="E17" s="22"/>
      <c r="F17" s="93"/>
      <c r="G17" s="21"/>
      <c r="H17" s="21"/>
      <c r="I17" s="22"/>
      <c r="J17" s="93"/>
      <c r="K17" s="21"/>
      <c r="L17" s="21"/>
      <c r="M17" s="22"/>
      <c r="N17" s="38"/>
      <c r="O17" s="41"/>
      <c r="P17" s="38"/>
      <c r="Q17" s="38"/>
      <c r="S17" s="96"/>
      <c r="T17" s="7"/>
      <c r="U17" s="7"/>
    </row>
    <row r="18" spans="2:21" ht="19.5" customHeight="1">
      <c r="B18" s="90">
        <v>6</v>
      </c>
      <c r="C18" s="21"/>
      <c r="D18" s="21"/>
      <c r="E18" s="22"/>
      <c r="F18" s="92">
        <v>6</v>
      </c>
      <c r="G18" s="21"/>
      <c r="H18" s="21"/>
      <c r="I18" s="22"/>
      <c r="J18" s="92">
        <v>6</v>
      </c>
      <c r="K18" s="21"/>
      <c r="L18" s="21"/>
      <c r="M18" s="22"/>
      <c r="N18" s="38"/>
      <c r="O18" s="41"/>
      <c r="P18" s="38"/>
      <c r="Q18" s="38"/>
      <c r="S18" s="96"/>
      <c r="T18" s="7"/>
      <c r="U18" s="7"/>
    </row>
    <row r="19" spans="2:21" ht="19.5" customHeight="1">
      <c r="B19" s="91"/>
      <c r="C19" s="21"/>
      <c r="D19" s="21"/>
      <c r="E19" s="22"/>
      <c r="F19" s="93"/>
      <c r="G19" s="21"/>
      <c r="H19" s="21"/>
      <c r="I19" s="22"/>
      <c r="J19" s="93"/>
      <c r="K19" s="21"/>
      <c r="L19" s="21"/>
      <c r="M19" s="22"/>
      <c r="N19" s="38"/>
      <c r="O19" s="41"/>
      <c r="P19" s="38"/>
      <c r="Q19" s="38"/>
      <c r="S19" s="96"/>
      <c r="T19" s="7"/>
      <c r="U19" s="7"/>
    </row>
    <row r="20" spans="2:21" ht="19.5" customHeight="1">
      <c r="B20" s="90">
        <v>7</v>
      </c>
      <c r="C20" s="21"/>
      <c r="D20" s="21"/>
      <c r="E20" s="22"/>
      <c r="F20" s="92">
        <v>7</v>
      </c>
      <c r="G20" s="21"/>
      <c r="H20" s="21"/>
      <c r="I20" s="22"/>
      <c r="J20" s="92">
        <v>7</v>
      </c>
      <c r="K20" s="21"/>
      <c r="L20" s="21"/>
      <c r="M20" s="22"/>
      <c r="N20" s="38"/>
      <c r="O20" s="41"/>
      <c r="P20" s="38"/>
      <c r="Q20" s="38"/>
      <c r="S20" s="96"/>
      <c r="T20" s="7"/>
      <c r="U20" s="7"/>
    </row>
    <row r="21" spans="2:21" ht="19.5" customHeight="1">
      <c r="B21" s="91"/>
      <c r="C21" s="21"/>
      <c r="D21" s="21"/>
      <c r="E21" s="22"/>
      <c r="F21" s="93"/>
      <c r="G21" s="21"/>
      <c r="H21" s="21"/>
      <c r="I21" s="22"/>
      <c r="J21" s="93"/>
      <c r="K21" s="21"/>
      <c r="L21" s="21"/>
      <c r="M21" s="22"/>
      <c r="N21" s="38"/>
      <c r="O21" s="41"/>
      <c r="P21" s="38"/>
      <c r="Q21" s="38"/>
      <c r="S21" s="96"/>
      <c r="T21" s="7"/>
      <c r="U21" s="7"/>
    </row>
    <row r="22" spans="2:21" ht="19.5" customHeight="1">
      <c r="B22" s="90">
        <v>8</v>
      </c>
      <c r="C22" s="21"/>
      <c r="D22" s="21"/>
      <c r="E22" s="22"/>
      <c r="F22" s="92">
        <v>8</v>
      </c>
      <c r="G22" s="21"/>
      <c r="H22" s="21"/>
      <c r="I22" s="22"/>
      <c r="J22" s="92">
        <v>8</v>
      </c>
      <c r="K22" s="21"/>
      <c r="L22" s="21"/>
      <c r="M22" s="22"/>
      <c r="N22" s="38"/>
      <c r="O22" s="41"/>
      <c r="P22" s="38"/>
      <c r="Q22" s="38"/>
      <c r="S22" s="96"/>
      <c r="T22" s="7"/>
      <c r="U22" s="7"/>
    </row>
    <row r="23" spans="2:21" ht="19.5" customHeight="1">
      <c r="B23" s="91"/>
      <c r="C23" s="21"/>
      <c r="D23" s="21"/>
      <c r="E23" s="22"/>
      <c r="F23" s="93"/>
      <c r="G23" s="21"/>
      <c r="H23" s="21"/>
      <c r="I23" s="22"/>
      <c r="J23" s="93"/>
      <c r="K23" s="21"/>
      <c r="L23" s="21"/>
      <c r="M23" s="22"/>
      <c r="N23" s="38"/>
      <c r="O23" s="41"/>
      <c r="P23" s="38"/>
      <c r="Q23" s="38"/>
      <c r="S23" s="96"/>
      <c r="T23" s="7"/>
      <c r="U23" s="7"/>
    </row>
    <row r="24" spans="2:21" ht="19.5" customHeight="1">
      <c r="B24" s="90">
        <v>9</v>
      </c>
      <c r="C24" s="21"/>
      <c r="D24" s="21"/>
      <c r="E24" s="22"/>
      <c r="F24" s="92">
        <v>9</v>
      </c>
      <c r="G24" s="21"/>
      <c r="H24" s="21"/>
      <c r="I24" s="22"/>
      <c r="J24" s="92">
        <v>9</v>
      </c>
      <c r="K24" s="21"/>
      <c r="L24" s="21"/>
      <c r="M24" s="22"/>
      <c r="N24" s="38"/>
      <c r="O24" s="41"/>
      <c r="P24" s="38"/>
      <c r="Q24" s="38"/>
      <c r="S24" s="96"/>
      <c r="T24" s="7"/>
      <c r="U24" s="7"/>
    </row>
    <row r="25" spans="2:21" ht="19.5" customHeight="1">
      <c r="B25" s="91"/>
      <c r="C25" s="21"/>
      <c r="D25" s="21"/>
      <c r="E25" s="22"/>
      <c r="F25" s="93"/>
      <c r="G25" s="21"/>
      <c r="H25" s="21"/>
      <c r="I25" s="22"/>
      <c r="J25" s="93"/>
      <c r="K25" s="21"/>
      <c r="L25" s="21"/>
      <c r="M25" s="22"/>
      <c r="N25" s="38"/>
      <c r="O25" s="41"/>
      <c r="P25" s="38"/>
      <c r="Q25" s="38"/>
      <c r="S25" s="96"/>
      <c r="T25" s="7"/>
      <c r="U25" s="7"/>
    </row>
    <row r="26" spans="2:21" ht="19.5" customHeight="1">
      <c r="B26" s="90">
        <v>10</v>
      </c>
      <c r="C26" s="21"/>
      <c r="D26" s="21"/>
      <c r="E26" s="22"/>
      <c r="F26" s="92">
        <v>10</v>
      </c>
      <c r="G26" s="21"/>
      <c r="H26" s="21"/>
      <c r="I26" s="22"/>
      <c r="J26" s="92">
        <v>10</v>
      </c>
      <c r="K26" s="21"/>
      <c r="L26" s="21"/>
      <c r="M26" s="22"/>
      <c r="N26" s="38"/>
      <c r="O26" s="41"/>
      <c r="P26" s="38"/>
      <c r="Q26" s="38"/>
      <c r="S26" s="96"/>
      <c r="T26" s="7"/>
      <c r="U26" s="7"/>
    </row>
    <row r="27" spans="2:21" ht="19.5" customHeight="1">
      <c r="B27" s="91"/>
      <c r="C27" s="21"/>
      <c r="D27" s="21"/>
      <c r="E27" s="22"/>
      <c r="F27" s="93"/>
      <c r="G27" s="21"/>
      <c r="H27" s="21"/>
      <c r="I27" s="22"/>
      <c r="J27" s="93"/>
      <c r="K27" s="21"/>
      <c r="L27" s="21"/>
      <c r="M27" s="22"/>
      <c r="N27" s="38"/>
      <c r="O27" s="41"/>
      <c r="P27" s="38"/>
      <c r="Q27" s="38"/>
      <c r="S27" s="96"/>
      <c r="T27" s="7"/>
      <c r="U27" s="7"/>
    </row>
  </sheetData>
  <sheetProtection/>
  <mergeCells count="46">
    <mergeCell ref="S22:S23"/>
    <mergeCell ref="S24:S25"/>
    <mergeCell ref="S26:S27"/>
    <mergeCell ref="S14:S15"/>
    <mergeCell ref="S16:S17"/>
    <mergeCell ref="S18:S19"/>
    <mergeCell ref="S20:S21"/>
    <mergeCell ref="F26:F27"/>
    <mergeCell ref="J22:J23"/>
    <mergeCell ref="J24:J25"/>
    <mergeCell ref="J26:J27"/>
    <mergeCell ref="J8:J9"/>
    <mergeCell ref="J10:J11"/>
    <mergeCell ref="J12:J13"/>
    <mergeCell ref="J14:J15"/>
    <mergeCell ref="J16:J17"/>
    <mergeCell ref="N3:O3"/>
    <mergeCell ref="P3:S3"/>
    <mergeCell ref="N4:O4"/>
    <mergeCell ref="P4:S4"/>
    <mergeCell ref="B22:B23"/>
    <mergeCell ref="B18:B19"/>
    <mergeCell ref="B20:B21"/>
    <mergeCell ref="B8:B9"/>
    <mergeCell ref="J18:J19"/>
    <mergeCell ref="J20:J21"/>
    <mergeCell ref="B26:B27"/>
    <mergeCell ref="F8:F9"/>
    <mergeCell ref="F10:F11"/>
    <mergeCell ref="F12:F13"/>
    <mergeCell ref="F14:F15"/>
    <mergeCell ref="F16:F17"/>
    <mergeCell ref="F20:F21"/>
    <mergeCell ref="F18:F19"/>
    <mergeCell ref="B16:B17"/>
    <mergeCell ref="F22:F23"/>
    <mergeCell ref="N5:O5"/>
    <mergeCell ref="P5:S5"/>
    <mergeCell ref="B6:D6"/>
    <mergeCell ref="F6:H6"/>
    <mergeCell ref="J6:L6"/>
    <mergeCell ref="B24:B25"/>
    <mergeCell ref="B10:B11"/>
    <mergeCell ref="B12:B13"/>
    <mergeCell ref="B14:B15"/>
    <mergeCell ref="F24:F25"/>
  </mergeCells>
  <dataValidations count="2">
    <dataValidation type="list" allowBlank="1" showInputMessage="1" showErrorMessage="1" sqref="Q12:Q27 Q8">
      <formula1>$S$1:$S$7</formula1>
    </dataValidation>
    <dataValidation type="list" allowBlank="1" showInputMessage="1" showErrorMessage="1" sqref="D8:D27 H8:H27 L8:L27">
      <formula1>$A$6:$A$12</formula1>
    </dataValidation>
  </dataValidations>
  <printOptions/>
  <pageMargins left="0" right="0"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U27"/>
  <sheetViews>
    <sheetView showGridLines="0" zoomScaleSheetLayoutView="100" zoomScalePageLayoutView="0" workbookViewId="0" topLeftCell="A1">
      <selection activeCell="G8" sqref="G8:G9"/>
    </sheetView>
  </sheetViews>
  <sheetFormatPr defaultColWidth="4.28125" defaultRowHeight="19.5" customHeight="1"/>
  <cols>
    <col min="1" max="1" width="16.00390625" style="4" customWidth="1"/>
    <col min="2" max="2" width="3.7109375" style="4" customWidth="1"/>
    <col min="3" max="3" width="11.28125" style="4" customWidth="1"/>
    <col min="4" max="4" width="4.421875" style="4" customWidth="1"/>
    <col min="5" max="5" width="1.8515625" style="4" customWidth="1"/>
    <col min="6" max="6" width="3.7109375" style="4" customWidth="1"/>
    <col min="7" max="7" width="12.421875" style="4" customWidth="1"/>
    <col min="8" max="8" width="4.421875" style="4" customWidth="1"/>
    <col min="9" max="9" width="1.7109375" style="4" customWidth="1"/>
    <col min="10" max="10" width="3.7109375" style="4" customWidth="1"/>
    <col min="11" max="11" width="12.421875" style="4" customWidth="1"/>
    <col min="12" max="12" width="4.421875" style="4" customWidth="1"/>
    <col min="13" max="13" width="2.7109375" style="4" customWidth="1"/>
    <col min="14" max="14" width="1.8515625" style="4" customWidth="1"/>
    <col min="15" max="15" width="10.421875" style="4" customWidth="1"/>
    <col min="16" max="16" width="12.421875" style="4" customWidth="1"/>
    <col min="17" max="17" width="5.28125" style="4" bestFit="1" customWidth="1"/>
    <col min="18" max="18" width="1.7109375" style="4" customWidth="1"/>
    <col min="19" max="19" width="3.7109375" style="4" customWidth="1"/>
    <col min="20" max="20" width="12.421875" style="4" customWidth="1"/>
    <col min="21" max="21" width="5.28125" style="4" bestFit="1" customWidth="1"/>
    <col min="22" max="16384" width="4.28125" style="4" customWidth="1"/>
  </cols>
  <sheetData>
    <row r="1" ht="14.25" customHeight="1">
      <c r="S1" s="20"/>
    </row>
    <row r="2" spans="1:11" ht="25.5" customHeight="1">
      <c r="A2" s="30" t="s">
        <v>0</v>
      </c>
      <c r="B2" s="47">
        <f>'男子シングルス'!B2</f>
        <v>26</v>
      </c>
      <c r="C2" s="31" t="s">
        <v>25</v>
      </c>
      <c r="D2" s="32"/>
      <c r="E2" s="33"/>
      <c r="F2" s="33"/>
      <c r="G2" s="33"/>
      <c r="H2" s="33"/>
      <c r="I2" s="32"/>
      <c r="J2" s="32"/>
      <c r="K2" s="32"/>
    </row>
    <row r="3" spans="1:19" ht="25.5" customHeight="1">
      <c r="A3" s="32"/>
      <c r="B3" s="33"/>
      <c r="C3" s="33"/>
      <c r="D3" s="31"/>
      <c r="E3" s="33"/>
      <c r="F3" s="33"/>
      <c r="G3" s="33"/>
      <c r="H3" s="33"/>
      <c r="I3" s="32"/>
      <c r="J3" s="32"/>
      <c r="K3" s="32"/>
      <c r="N3" s="94" t="s">
        <v>5</v>
      </c>
      <c r="O3" s="95"/>
      <c r="P3" s="86"/>
      <c r="Q3" s="86"/>
      <c r="R3" s="86"/>
      <c r="S3" s="86"/>
    </row>
    <row r="4" spans="2:19" ht="25.5" customHeight="1">
      <c r="B4" s="2"/>
      <c r="C4" s="2"/>
      <c r="D4" s="3"/>
      <c r="E4" s="2"/>
      <c r="F4" s="2"/>
      <c r="G4" s="2"/>
      <c r="H4" s="2"/>
      <c r="N4" s="86" t="s">
        <v>7</v>
      </c>
      <c r="O4" s="86"/>
      <c r="P4" s="86"/>
      <c r="Q4" s="86"/>
      <c r="R4" s="86"/>
      <c r="S4" s="86"/>
    </row>
    <row r="5" spans="14:19" ht="21.75" customHeight="1">
      <c r="N5" s="86" t="s">
        <v>6</v>
      </c>
      <c r="O5" s="86"/>
      <c r="P5" s="86"/>
      <c r="Q5" s="86"/>
      <c r="R5" s="86"/>
      <c r="S5" s="86"/>
    </row>
    <row r="6" spans="2:21" ht="19.5" customHeight="1">
      <c r="B6" s="97" t="s">
        <v>29</v>
      </c>
      <c r="C6" s="97"/>
      <c r="D6" s="97"/>
      <c r="F6" s="97" t="s">
        <v>30</v>
      </c>
      <c r="G6" s="97"/>
      <c r="H6" s="97"/>
      <c r="J6" s="97" t="s">
        <v>31</v>
      </c>
      <c r="K6" s="97"/>
      <c r="L6" s="97"/>
      <c r="N6" s="40"/>
      <c r="O6" s="40"/>
      <c r="P6" s="40"/>
      <c r="Q6" s="40"/>
      <c r="S6" s="23">
        <v>5</v>
      </c>
      <c r="T6" s="11"/>
      <c r="U6" s="11"/>
    </row>
    <row r="7" spans="1:21" ht="19.5" customHeight="1">
      <c r="A7" s="20">
        <v>1</v>
      </c>
      <c r="B7" s="6"/>
      <c r="C7" s="6" t="s">
        <v>3</v>
      </c>
      <c r="D7" s="6" t="s">
        <v>4</v>
      </c>
      <c r="F7" s="6"/>
      <c r="G7" s="6" t="s">
        <v>3</v>
      </c>
      <c r="H7" s="6" t="s">
        <v>4</v>
      </c>
      <c r="I7" s="5"/>
      <c r="J7" s="6"/>
      <c r="K7" s="6" t="s">
        <v>3</v>
      </c>
      <c r="L7" s="6" t="s">
        <v>4</v>
      </c>
      <c r="N7" s="37"/>
      <c r="O7" s="37"/>
      <c r="P7" s="37"/>
      <c r="Q7" s="37"/>
      <c r="R7" s="5"/>
      <c r="S7" s="24">
        <v>6</v>
      </c>
      <c r="T7" s="42"/>
      <c r="U7" s="42"/>
    </row>
    <row r="8" spans="1:21" ht="19.5" customHeight="1">
      <c r="A8" s="20">
        <v>2</v>
      </c>
      <c r="B8" s="90">
        <v>1</v>
      </c>
      <c r="C8" s="21"/>
      <c r="D8" s="21"/>
      <c r="E8" s="22"/>
      <c r="F8" s="92">
        <v>1</v>
      </c>
      <c r="G8" s="21"/>
      <c r="H8" s="21"/>
      <c r="I8" s="22"/>
      <c r="J8" s="92">
        <v>1</v>
      </c>
      <c r="K8" s="21"/>
      <c r="L8" s="21"/>
      <c r="M8" s="22"/>
      <c r="N8" s="38"/>
      <c r="O8" s="41"/>
      <c r="P8" s="38"/>
      <c r="Q8" s="38"/>
      <c r="S8" s="43"/>
      <c r="T8" s="42"/>
      <c r="U8" s="42"/>
    </row>
    <row r="9" spans="1:21" ht="19.5" customHeight="1">
      <c r="A9" s="20">
        <v>3</v>
      </c>
      <c r="B9" s="91"/>
      <c r="C9" s="21"/>
      <c r="D9" s="21"/>
      <c r="E9" s="22"/>
      <c r="F9" s="93"/>
      <c r="G9" s="21"/>
      <c r="H9" s="21"/>
      <c r="I9" s="22"/>
      <c r="J9" s="93"/>
      <c r="K9" s="21"/>
      <c r="L9" s="21"/>
      <c r="M9" s="22"/>
      <c r="T9" s="42"/>
      <c r="U9" s="42"/>
    </row>
    <row r="10" spans="1:21" ht="19.5" customHeight="1">
      <c r="A10" s="20">
        <v>4</v>
      </c>
      <c r="B10" s="90">
        <v>2</v>
      </c>
      <c r="C10" s="21"/>
      <c r="D10" s="21"/>
      <c r="E10" s="22"/>
      <c r="F10" s="92">
        <v>2</v>
      </c>
      <c r="G10" s="21"/>
      <c r="H10" s="21"/>
      <c r="I10" s="22"/>
      <c r="J10" s="92">
        <v>2</v>
      </c>
      <c r="K10" s="21"/>
      <c r="L10" s="21"/>
      <c r="M10" s="22"/>
      <c r="T10" s="42"/>
      <c r="U10" s="42"/>
    </row>
    <row r="11" spans="1:21" ht="19.5" customHeight="1">
      <c r="A11" s="20">
        <v>5</v>
      </c>
      <c r="B11" s="91"/>
      <c r="C11" s="21"/>
      <c r="D11" s="21"/>
      <c r="E11" s="22"/>
      <c r="F11" s="93"/>
      <c r="G11" s="21"/>
      <c r="H11" s="21"/>
      <c r="I11" s="22"/>
      <c r="J11" s="93"/>
      <c r="K11" s="21"/>
      <c r="L11" s="21"/>
      <c r="M11" s="22"/>
      <c r="T11" s="42"/>
      <c r="U11" s="42"/>
    </row>
    <row r="12" spans="1:21" ht="19.5" customHeight="1">
      <c r="A12" s="20">
        <v>6</v>
      </c>
      <c r="B12" s="90">
        <v>3</v>
      </c>
      <c r="C12" s="21"/>
      <c r="D12" s="21"/>
      <c r="E12" s="22"/>
      <c r="F12" s="92">
        <v>3</v>
      </c>
      <c r="G12" s="21"/>
      <c r="H12" s="21"/>
      <c r="I12" s="22"/>
      <c r="J12" s="92">
        <v>3</v>
      </c>
      <c r="K12" s="21"/>
      <c r="L12" s="21"/>
      <c r="M12" s="22"/>
      <c r="N12" s="38"/>
      <c r="O12" s="41"/>
      <c r="P12" s="38"/>
      <c r="Q12" s="38"/>
      <c r="S12" s="43"/>
      <c r="T12" s="42"/>
      <c r="U12" s="42"/>
    </row>
    <row r="13" spans="2:21" ht="19.5" customHeight="1">
      <c r="B13" s="91"/>
      <c r="C13" s="21"/>
      <c r="D13" s="21"/>
      <c r="E13" s="22"/>
      <c r="F13" s="93"/>
      <c r="G13" s="21"/>
      <c r="H13" s="21"/>
      <c r="I13" s="22"/>
      <c r="J13" s="93"/>
      <c r="K13" s="21"/>
      <c r="L13" s="21"/>
      <c r="M13" s="22"/>
      <c r="N13" s="38"/>
      <c r="O13" s="41"/>
      <c r="P13" s="38"/>
      <c r="Q13" s="38"/>
      <c r="S13" s="43"/>
      <c r="T13" s="42"/>
      <c r="U13" s="42"/>
    </row>
    <row r="14" spans="2:21" ht="19.5" customHeight="1">
      <c r="B14" s="90">
        <v>4</v>
      </c>
      <c r="C14" s="21"/>
      <c r="D14" s="21"/>
      <c r="E14" s="22"/>
      <c r="F14" s="92">
        <v>4</v>
      </c>
      <c r="G14" s="21"/>
      <c r="H14" s="21"/>
      <c r="I14" s="22"/>
      <c r="J14" s="92">
        <v>4</v>
      </c>
      <c r="K14" s="21"/>
      <c r="L14" s="21"/>
      <c r="M14" s="22"/>
      <c r="N14" s="38"/>
      <c r="O14" s="41"/>
      <c r="P14" s="38"/>
      <c r="Q14" s="38"/>
      <c r="S14" s="96"/>
      <c r="T14" s="42"/>
      <c r="U14" s="42"/>
    </row>
    <row r="15" spans="2:21" ht="19.5" customHeight="1">
      <c r="B15" s="91"/>
      <c r="C15" s="21"/>
      <c r="D15" s="21"/>
      <c r="E15" s="22"/>
      <c r="F15" s="93"/>
      <c r="G15" s="21"/>
      <c r="H15" s="21"/>
      <c r="I15" s="22"/>
      <c r="J15" s="93"/>
      <c r="K15" s="21"/>
      <c r="L15" s="21"/>
      <c r="M15" s="22"/>
      <c r="N15" s="38"/>
      <c r="O15" s="41"/>
      <c r="P15" s="38"/>
      <c r="Q15" s="38"/>
      <c r="S15" s="96"/>
      <c r="T15" s="42"/>
      <c r="U15" s="42"/>
    </row>
    <row r="16" spans="2:21" ht="19.5" customHeight="1">
      <c r="B16" s="90">
        <v>5</v>
      </c>
      <c r="C16" s="21"/>
      <c r="D16" s="21"/>
      <c r="E16" s="22"/>
      <c r="F16" s="92">
        <v>5</v>
      </c>
      <c r="G16" s="21"/>
      <c r="H16" s="21"/>
      <c r="I16" s="22"/>
      <c r="J16" s="92">
        <v>5</v>
      </c>
      <c r="K16" s="21"/>
      <c r="L16" s="21"/>
      <c r="M16" s="22"/>
      <c r="N16" s="38"/>
      <c r="O16" s="41"/>
      <c r="P16" s="38"/>
      <c r="Q16" s="38"/>
      <c r="S16" s="96"/>
      <c r="T16" s="42"/>
      <c r="U16" s="42"/>
    </row>
    <row r="17" spans="2:21" ht="19.5" customHeight="1">
      <c r="B17" s="91"/>
      <c r="C17" s="21"/>
      <c r="D17" s="21"/>
      <c r="E17" s="22"/>
      <c r="F17" s="93"/>
      <c r="G17" s="21"/>
      <c r="H17" s="21"/>
      <c r="I17" s="22"/>
      <c r="J17" s="93"/>
      <c r="K17" s="21"/>
      <c r="L17" s="21"/>
      <c r="M17" s="22"/>
      <c r="N17" s="38"/>
      <c r="O17" s="41"/>
      <c r="P17" s="38"/>
      <c r="Q17" s="38"/>
      <c r="S17" s="96"/>
      <c r="T17" s="42"/>
      <c r="U17" s="42"/>
    </row>
    <row r="18" spans="2:21" ht="19.5" customHeight="1">
      <c r="B18" s="90">
        <v>6</v>
      </c>
      <c r="C18" s="21"/>
      <c r="D18" s="21"/>
      <c r="E18" s="22"/>
      <c r="F18" s="92">
        <v>6</v>
      </c>
      <c r="G18" s="21"/>
      <c r="H18" s="21"/>
      <c r="I18" s="22"/>
      <c r="J18" s="92">
        <v>6</v>
      </c>
      <c r="K18" s="21"/>
      <c r="L18" s="21"/>
      <c r="M18" s="22"/>
      <c r="N18" s="38"/>
      <c r="O18" s="41"/>
      <c r="P18" s="38"/>
      <c r="Q18" s="38"/>
      <c r="S18" s="96"/>
      <c r="T18" s="42"/>
      <c r="U18" s="42"/>
    </row>
    <row r="19" spans="2:21" ht="19.5" customHeight="1">
      <c r="B19" s="91"/>
      <c r="C19" s="21"/>
      <c r="D19" s="21"/>
      <c r="E19" s="22"/>
      <c r="F19" s="93"/>
      <c r="G19" s="21"/>
      <c r="H19" s="21"/>
      <c r="I19" s="22"/>
      <c r="J19" s="93"/>
      <c r="K19" s="21"/>
      <c r="L19" s="21"/>
      <c r="M19" s="22"/>
      <c r="N19" s="38"/>
      <c r="O19" s="41"/>
      <c r="P19" s="38"/>
      <c r="Q19" s="38"/>
      <c r="S19" s="96"/>
      <c r="T19" s="42"/>
      <c r="U19" s="42"/>
    </row>
    <row r="20" spans="2:21" ht="19.5" customHeight="1">
      <c r="B20" s="90">
        <v>7</v>
      </c>
      <c r="C20" s="21"/>
      <c r="D20" s="21"/>
      <c r="E20" s="22"/>
      <c r="F20" s="92">
        <v>7</v>
      </c>
      <c r="G20" s="21"/>
      <c r="H20" s="21"/>
      <c r="I20" s="22"/>
      <c r="J20" s="92">
        <v>7</v>
      </c>
      <c r="K20" s="21"/>
      <c r="L20" s="21"/>
      <c r="M20" s="22"/>
      <c r="N20" s="38"/>
      <c r="O20" s="41"/>
      <c r="P20" s="38"/>
      <c r="Q20" s="38"/>
      <c r="S20" s="96"/>
      <c r="T20" s="42"/>
      <c r="U20" s="42"/>
    </row>
    <row r="21" spans="2:21" ht="19.5" customHeight="1">
      <c r="B21" s="91"/>
      <c r="C21" s="21"/>
      <c r="D21" s="21"/>
      <c r="E21" s="22"/>
      <c r="F21" s="93"/>
      <c r="G21" s="21"/>
      <c r="H21" s="21"/>
      <c r="I21" s="22"/>
      <c r="J21" s="93"/>
      <c r="K21" s="21"/>
      <c r="L21" s="21"/>
      <c r="M21" s="22"/>
      <c r="N21" s="38"/>
      <c r="O21" s="41"/>
      <c r="P21" s="38"/>
      <c r="Q21" s="38"/>
      <c r="S21" s="96"/>
      <c r="T21" s="42"/>
      <c r="U21" s="42"/>
    </row>
    <row r="22" spans="2:21" ht="19.5" customHeight="1">
      <c r="B22" s="90">
        <v>8</v>
      </c>
      <c r="C22" s="21"/>
      <c r="D22" s="21"/>
      <c r="E22" s="22"/>
      <c r="F22" s="92">
        <v>8</v>
      </c>
      <c r="G22" s="21"/>
      <c r="H22" s="21"/>
      <c r="I22" s="22"/>
      <c r="J22" s="92">
        <v>8</v>
      </c>
      <c r="K22" s="21"/>
      <c r="L22" s="21"/>
      <c r="M22" s="22"/>
      <c r="N22" s="38"/>
      <c r="O22" s="41"/>
      <c r="P22" s="38"/>
      <c r="Q22" s="38"/>
      <c r="S22" s="96"/>
      <c r="T22" s="42"/>
      <c r="U22" s="42"/>
    </row>
    <row r="23" spans="2:21" ht="19.5" customHeight="1">
      <c r="B23" s="91"/>
      <c r="C23" s="21"/>
      <c r="D23" s="21"/>
      <c r="E23" s="22"/>
      <c r="F23" s="93"/>
      <c r="G23" s="21"/>
      <c r="H23" s="21"/>
      <c r="I23" s="22"/>
      <c r="J23" s="93"/>
      <c r="K23" s="21"/>
      <c r="L23" s="21"/>
      <c r="M23" s="22"/>
      <c r="N23" s="38"/>
      <c r="O23" s="41"/>
      <c r="P23" s="38"/>
      <c r="Q23" s="38"/>
      <c r="S23" s="96"/>
      <c r="T23" s="42"/>
      <c r="U23" s="42"/>
    </row>
    <row r="24" spans="2:21" ht="19.5" customHeight="1">
      <c r="B24" s="90">
        <v>9</v>
      </c>
      <c r="C24" s="21"/>
      <c r="D24" s="21"/>
      <c r="E24" s="22"/>
      <c r="F24" s="92">
        <v>9</v>
      </c>
      <c r="G24" s="21"/>
      <c r="H24" s="21"/>
      <c r="I24" s="22"/>
      <c r="J24" s="92">
        <v>9</v>
      </c>
      <c r="K24" s="21"/>
      <c r="L24" s="21"/>
      <c r="M24" s="22"/>
      <c r="N24" s="38"/>
      <c r="O24" s="41"/>
      <c r="P24" s="38"/>
      <c r="Q24" s="38"/>
      <c r="S24" s="96"/>
      <c r="T24" s="42"/>
      <c r="U24" s="42"/>
    </row>
    <row r="25" spans="2:21" ht="19.5" customHeight="1">
      <c r="B25" s="91"/>
      <c r="C25" s="21"/>
      <c r="D25" s="21"/>
      <c r="E25" s="22"/>
      <c r="F25" s="93"/>
      <c r="G25" s="21"/>
      <c r="H25" s="21"/>
      <c r="I25" s="22"/>
      <c r="J25" s="93"/>
      <c r="K25" s="21"/>
      <c r="L25" s="21"/>
      <c r="M25" s="22"/>
      <c r="N25" s="38"/>
      <c r="O25" s="41"/>
      <c r="P25" s="38"/>
      <c r="Q25" s="38"/>
      <c r="S25" s="96"/>
      <c r="T25" s="42"/>
      <c r="U25" s="42"/>
    </row>
    <row r="26" spans="2:21" ht="19.5" customHeight="1">
      <c r="B26" s="90">
        <v>10</v>
      </c>
      <c r="C26" s="21"/>
      <c r="D26" s="21"/>
      <c r="E26" s="22"/>
      <c r="F26" s="92">
        <v>10</v>
      </c>
      <c r="G26" s="21"/>
      <c r="H26" s="21"/>
      <c r="I26" s="22"/>
      <c r="J26" s="92">
        <v>10</v>
      </c>
      <c r="K26" s="21"/>
      <c r="L26" s="21"/>
      <c r="M26" s="22"/>
      <c r="N26" s="38"/>
      <c r="O26" s="41"/>
      <c r="P26" s="38"/>
      <c r="Q26" s="38"/>
      <c r="S26" s="96"/>
      <c r="T26" s="42"/>
      <c r="U26" s="42"/>
    </row>
    <row r="27" spans="2:21" ht="19.5" customHeight="1">
      <c r="B27" s="91"/>
      <c r="C27" s="21"/>
      <c r="D27" s="21"/>
      <c r="E27" s="22"/>
      <c r="F27" s="93"/>
      <c r="G27" s="21"/>
      <c r="H27" s="21"/>
      <c r="I27" s="22"/>
      <c r="J27" s="93"/>
      <c r="K27" s="21"/>
      <c r="L27" s="21"/>
      <c r="M27" s="22"/>
      <c r="N27" s="38"/>
      <c r="O27" s="41"/>
      <c r="P27" s="38"/>
      <c r="Q27" s="38"/>
      <c r="S27" s="96"/>
      <c r="T27" s="42"/>
      <c r="U27" s="42"/>
    </row>
  </sheetData>
  <sheetProtection/>
  <mergeCells count="46">
    <mergeCell ref="N3:O3"/>
    <mergeCell ref="P3:S3"/>
    <mergeCell ref="N4:O4"/>
    <mergeCell ref="P4:S4"/>
    <mergeCell ref="N5:O5"/>
    <mergeCell ref="P5:S5"/>
    <mergeCell ref="B6:D6"/>
    <mergeCell ref="F6:H6"/>
    <mergeCell ref="J6:L6"/>
    <mergeCell ref="B8:B9"/>
    <mergeCell ref="F8:F9"/>
    <mergeCell ref="J8:J9"/>
    <mergeCell ref="B10:B11"/>
    <mergeCell ref="F10:F11"/>
    <mergeCell ref="J10:J11"/>
    <mergeCell ref="B12:B13"/>
    <mergeCell ref="F12:F13"/>
    <mergeCell ref="J12:J13"/>
    <mergeCell ref="B14:B15"/>
    <mergeCell ref="F14:F15"/>
    <mergeCell ref="J14:J15"/>
    <mergeCell ref="S14:S15"/>
    <mergeCell ref="B16:B17"/>
    <mergeCell ref="F16:F17"/>
    <mergeCell ref="J16:J17"/>
    <mergeCell ref="S16:S17"/>
    <mergeCell ref="J24:J25"/>
    <mergeCell ref="S24:S25"/>
    <mergeCell ref="B18:B19"/>
    <mergeCell ref="F18:F19"/>
    <mergeCell ref="J18:J19"/>
    <mergeCell ref="S18:S19"/>
    <mergeCell ref="B20:B21"/>
    <mergeCell ref="F20:F21"/>
    <mergeCell ref="J20:J21"/>
    <mergeCell ref="S20:S21"/>
    <mergeCell ref="B26:B27"/>
    <mergeCell ref="F26:F27"/>
    <mergeCell ref="J26:J27"/>
    <mergeCell ref="S26:S27"/>
    <mergeCell ref="B22:B23"/>
    <mergeCell ref="F22:F23"/>
    <mergeCell ref="J22:J23"/>
    <mergeCell ref="S22:S23"/>
    <mergeCell ref="B24:B25"/>
    <mergeCell ref="F24:F25"/>
  </mergeCells>
  <dataValidations count="2">
    <dataValidation type="list" allowBlank="1" showInputMessage="1" showErrorMessage="1" sqref="Q12:Q27 Q8">
      <formula1>$S$1:$S$7</formula1>
    </dataValidation>
    <dataValidation type="list" allowBlank="1" showInputMessage="1" showErrorMessage="1" sqref="D8:D27 H8:H27 L8:L27">
      <formula1>$A$6:$A$12</formula1>
    </dataValidation>
  </dataValidations>
  <printOptions/>
  <pageMargins left="0" right="0"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127"/>
  <sheetViews>
    <sheetView showGridLines="0" zoomScalePageLayoutView="0" workbookViewId="0" topLeftCell="A1">
      <selection activeCell="W11" sqref="W11:AB11"/>
    </sheetView>
  </sheetViews>
  <sheetFormatPr defaultColWidth="9.140625" defaultRowHeight="26.25" customHeight="1"/>
  <cols>
    <col min="1" max="1" width="3.57421875" style="0" customWidth="1"/>
    <col min="2" max="2" width="5.421875" style="4" customWidth="1"/>
    <col min="3" max="3" width="3.7109375" style="4" customWidth="1"/>
    <col min="4" max="4" width="11.28125" style="4" customWidth="1"/>
    <col min="5" max="5" width="7.421875" style="4" customWidth="1"/>
    <col min="6" max="6" width="5.421875" style="4" customWidth="1"/>
    <col min="7" max="7" width="3.7109375" style="4" customWidth="1"/>
    <col min="8" max="8" width="3.421875" style="4" customWidth="1"/>
    <col min="9" max="9" width="4.421875" style="4" customWidth="1"/>
    <col min="10" max="10" width="1.7109375" style="4" customWidth="1"/>
    <col min="11" max="11" width="14.421875" style="4" customWidth="1"/>
    <col min="12" max="12" width="5.57421875" style="4" customWidth="1"/>
    <col min="13" max="13" width="4.140625" style="4" customWidth="1"/>
    <col min="14" max="14" width="4.28125" style="4" customWidth="1"/>
    <col min="15" max="15" width="3.7109375" style="4" customWidth="1"/>
    <col min="16" max="16" width="11.28125" style="4" customWidth="1"/>
    <col min="17" max="17" width="5.28125" style="4" bestFit="1" customWidth="1"/>
    <col min="18" max="20" width="2.57421875" style="4" customWidth="1"/>
    <col min="21" max="21" width="3.7109375" style="0" customWidth="1"/>
    <col min="22" max="22" width="4.8515625" style="4" customWidth="1"/>
    <col min="23" max="26" width="4.00390625" style="0" customWidth="1"/>
    <col min="27" max="27" width="3.140625" style="0" bestFit="1" customWidth="1"/>
    <col min="28" max="28" width="3.8515625" style="0" bestFit="1" customWidth="1"/>
  </cols>
  <sheetData>
    <row r="1" spans="1:12" ht="14.25" customHeight="1">
      <c r="A1" s="44">
        <f>F12*2</f>
        <v>0</v>
      </c>
      <c r="B1" s="44">
        <f>F13*2</f>
        <v>0</v>
      </c>
      <c r="C1" s="44">
        <f>F14*2</f>
        <v>0</v>
      </c>
      <c r="D1" s="44">
        <f>L12*2</f>
        <v>0</v>
      </c>
      <c r="E1" s="44">
        <f>L13*2</f>
        <v>0</v>
      </c>
      <c r="F1" s="44">
        <f>L14*2</f>
        <v>0</v>
      </c>
      <c r="G1" s="44">
        <f>F6</f>
        <v>0</v>
      </c>
      <c r="H1" s="44">
        <f>F7</f>
        <v>0</v>
      </c>
      <c r="I1" s="44">
        <f>F8</f>
        <v>0</v>
      </c>
      <c r="J1" s="44">
        <f>L6</f>
        <v>0</v>
      </c>
      <c r="K1" s="44">
        <f>L7</f>
        <v>0</v>
      </c>
      <c r="L1" s="44">
        <f>L8</f>
        <v>0</v>
      </c>
    </row>
    <row r="2" spans="2:22" ht="26.25" customHeight="1">
      <c r="B2" s="30" t="s">
        <v>0</v>
      </c>
      <c r="C2" s="33">
        <f>IF('男子シングルス'!B2="","",'男子シングルス'!B2)</f>
        <v>26</v>
      </c>
      <c r="D2" s="31" t="s">
        <v>1</v>
      </c>
      <c r="E2" s="32"/>
      <c r="F2" s="33"/>
      <c r="G2" s="33"/>
      <c r="H2" s="33"/>
      <c r="I2" s="33"/>
      <c r="J2" s="32"/>
      <c r="K2" s="32"/>
      <c r="O2" s="86" t="s">
        <v>5</v>
      </c>
      <c r="P2" s="86"/>
      <c r="Q2" s="86">
        <f>IF('男子シングルス'!Q3="","",'男子シングルス'!Q3)</f>
      </c>
      <c r="R2" s="86"/>
      <c r="S2" s="86"/>
      <c r="T2" s="86"/>
      <c r="U2" s="86"/>
      <c r="V2" s="86"/>
    </row>
    <row r="3" spans="7:22" ht="26.25" customHeight="1">
      <c r="G3" s="2"/>
      <c r="H3" s="2"/>
      <c r="I3" s="2"/>
      <c r="O3" s="86" t="s">
        <v>7</v>
      </c>
      <c r="P3" s="86"/>
      <c r="Q3" s="86">
        <f>IF('男子シングルス'!Q4="","",'男子シングルス'!Q4)</f>
      </c>
      <c r="R3" s="86"/>
      <c r="S3" s="86"/>
      <c r="T3" s="86"/>
      <c r="U3" s="86"/>
      <c r="V3" s="86"/>
    </row>
    <row r="4" spans="1:22" ht="26.25" customHeight="1">
      <c r="A4" s="44">
        <f>F12*2</f>
        <v>0</v>
      </c>
      <c r="B4" s="20">
        <f>F13*2</f>
        <v>0</v>
      </c>
      <c r="C4" s="45">
        <f>F14*2</f>
        <v>0</v>
      </c>
      <c r="D4" s="45">
        <f>L12*2</f>
        <v>0</v>
      </c>
      <c r="E4" s="46">
        <f>L13*2</f>
        <v>0</v>
      </c>
      <c r="F4" s="45">
        <f>L14*2</f>
        <v>0</v>
      </c>
      <c r="G4" s="45">
        <f>F6</f>
        <v>0</v>
      </c>
      <c r="H4" s="45">
        <f>F7</f>
        <v>0</v>
      </c>
      <c r="I4" s="45">
        <f>F8</f>
        <v>0</v>
      </c>
      <c r="J4" s="20">
        <f>L6</f>
        <v>0</v>
      </c>
      <c r="K4" s="20">
        <f>L7</f>
        <v>0</v>
      </c>
      <c r="L4" s="20">
        <f>L8</f>
        <v>0</v>
      </c>
      <c r="O4" s="86" t="s">
        <v>6</v>
      </c>
      <c r="P4" s="86"/>
      <c r="Q4" s="86">
        <f>IF('男子シングルス'!Q5="","",'男子シングルス'!Q5)</f>
      </c>
      <c r="R4" s="86"/>
      <c r="S4" s="86"/>
      <c r="T4" s="86"/>
      <c r="U4" s="86"/>
      <c r="V4" s="86"/>
    </row>
    <row r="5" ht="14.25" customHeight="1"/>
    <row r="6" spans="3:28" ht="26.25" customHeight="1">
      <c r="C6" s="101" t="s">
        <v>20</v>
      </c>
      <c r="D6" s="101"/>
      <c r="E6" s="102"/>
      <c r="F6" s="14">
        <f>COUNTA('男子シングルス'!C8:C27)</f>
        <v>0</v>
      </c>
      <c r="G6" s="12" t="s">
        <v>9</v>
      </c>
      <c r="I6" s="101" t="s">
        <v>21</v>
      </c>
      <c r="J6" s="101"/>
      <c r="K6" s="102"/>
      <c r="L6" s="15">
        <f>COUNTA('女子シングルス'!C8:C27)</f>
        <v>0</v>
      </c>
      <c r="M6" s="16" t="s">
        <v>9</v>
      </c>
      <c r="N6" s="7"/>
      <c r="P6" s="113" t="s">
        <v>11</v>
      </c>
      <c r="Q6" s="114"/>
      <c r="R6" s="114"/>
      <c r="S6" s="114"/>
      <c r="T6" s="18">
        <f>$F$10+$L$10</f>
        <v>0</v>
      </c>
      <c r="U6" s="10" t="s">
        <v>9</v>
      </c>
      <c r="V6" s="84"/>
      <c r="W6" s="115" t="s">
        <v>12</v>
      </c>
      <c r="X6" s="116"/>
      <c r="Y6" s="116"/>
      <c r="Z6" s="116"/>
      <c r="AA6" s="19">
        <f>SUM(F16+L16)</f>
        <v>0</v>
      </c>
      <c r="AB6" s="10" t="s">
        <v>10</v>
      </c>
    </row>
    <row r="7" spans="3:23" ht="26.25" customHeight="1">
      <c r="C7" s="101" t="s">
        <v>8</v>
      </c>
      <c r="D7" s="101"/>
      <c r="E7" s="102"/>
      <c r="F7" s="15">
        <f>COUNTA('男子シングルス'!G8:G27)</f>
        <v>0</v>
      </c>
      <c r="G7" s="16" t="s">
        <v>9</v>
      </c>
      <c r="I7" s="101" t="s">
        <v>22</v>
      </c>
      <c r="J7" s="101"/>
      <c r="K7" s="102"/>
      <c r="L7" s="15">
        <f>COUNTA('女子シングルス'!G8:G27)</f>
        <v>0</v>
      </c>
      <c r="M7" s="16" t="s">
        <v>9</v>
      </c>
      <c r="P7" s="119" t="s">
        <v>53</v>
      </c>
      <c r="Q7" s="119"/>
      <c r="R7" s="119"/>
      <c r="V7" s="84"/>
      <c r="W7" s="121" t="s">
        <v>54</v>
      </c>
    </row>
    <row r="8" spans="3:28" ht="26.25" customHeight="1">
      <c r="C8" s="101" t="s">
        <v>2</v>
      </c>
      <c r="D8" s="101"/>
      <c r="E8" s="102"/>
      <c r="F8" s="15">
        <f>COUNTA('男子シングルス'!K8:K27)</f>
        <v>0</v>
      </c>
      <c r="G8" s="16" t="s">
        <v>9</v>
      </c>
      <c r="I8" s="101" t="s">
        <v>23</v>
      </c>
      <c r="J8" s="101"/>
      <c r="K8" s="102"/>
      <c r="L8" s="15">
        <f>COUNTA('女子シングルス'!K8:K27)</f>
        <v>0</v>
      </c>
      <c r="M8" s="16" t="s">
        <v>9</v>
      </c>
      <c r="O8" s="4">
        <v>1</v>
      </c>
      <c r="P8" s="120">
        <f>_xlfn.IFERROR(VLOOKUP(O8,シングルスリスト,2,FALSE),"")</f>
      </c>
      <c r="Q8" s="120"/>
      <c r="R8" s="120"/>
      <c r="S8" s="120"/>
      <c r="T8" s="17"/>
      <c r="U8" s="17"/>
      <c r="V8" s="84">
        <v>1</v>
      </c>
      <c r="W8" s="122">
        <f>_xlfn.IFERROR(VLOOKUP(V8,ダブルスリスト,3,FALSE),"")</f>
      </c>
      <c r="X8" s="122"/>
      <c r="Y8" s="122"/>
      <c r="Z8" s="122"/>
      <c r="AA8" s="122"/>
      <c r="AB8" s="122"/>
    </row>
    <row r="9" spans="15:28" ht="26.25" customHeight="1">
      <c r="O9" s="4">
        <v>2</v>
      </c>
      <c r="P9" s="120">
        <f>_xlfn.IFERROR(VLOOKUP(O9,シングルスリスト,2,FALSE),"")</f>
      </c>
      <c r="Q9" s="120"/>
      <c r="R9" s="120"/>
      <c r="S9" s="120"/>
      <c r="T9" s="7"/>
      <c r="U9" s="7"/>
      <c r="V9" s="84">
        <v>2</v>
      </c>
      <c r="W9" s="122">
        <f>_xlfn.IFERROR(VLOOKUP(V9,ダブルスリスト,3,FALSE),"")</f>
      </c>
      <c r="X9" s="122"/>
      <c r="Y9" s="122"/>
      <c r="Z9" s="122"/>
      <c r="AA9" s="122"/>
      <c r="AB9" s="122"/>
    </row>
    <row r="10" spans="3:28" ht="26.25" customHeight="1">
      <c r="C10" s="102" t="s">
        <v>13</v>
      </c>
      <c r="D10" s="103"/>
      <c r="E10" s="103"/>
      <c r="F10" s="13">
        <f>SUM(F6:F8)</f>
        <v>0</v>
      </c>
      <c r="G10" s="9" t="s">
        <v>9</v>
      </c>
      <c r="I10" s="102" t="s">
        <v>24</v>
      </c>
      <c r="J10" s="103"/>
      <c r="K10" s="103"/>
      <c r="L10" s="13">
        <f>SUM(L6:L8)</f>
        <v>0</v>
      </c>
      <c r="M10" s="9" t="s">
        <v>9</v>
      </c>
      <c r="O10" s="4">
        <v>3</v>
      </c>
      <c r="P10" s="120">
        <f>_xlfn.IFERROR(VLOOKUP(O10,シングルスリスト,2,FALSE),"")</f>
      </c>
      <c r="Q10" s="120"/>
      <c r="R10" s="120"/>
      <c r="S10" s="120"/>
      <c r="V10" s="84">
        <v>3</v>
      </c>
      <c r="W10" s="122">
        <f>_xlfn.IFERROR(VLOOKUP(V10,ダブルスリスト,3,FALSE),"")</f>
      </c>
      <c r="X10" s="122"/>
      <c r="Y10" s="122"/>
      <c r="Z10" s="122"/>
      <c r="AA10" s="122"/>
      <c r="AB10" s="122"/>
    </row>
    <row r="11" spans="15:28" ht="26.25" customHeight="1">
      <c r="O11" s="4">
        <v>4</v>
      </c>
      <c r="P11" s="120">
        <f>_xlfn.IFERROR(VLOOKUP(O11,シングルスリスト,2,FALSE),"")</f>
      </c>
      <c r="Q11" s="120"/>
      <c r="R11" s="120"/>
      <c r="S11" s="120"/>
      <c r="V11" s="84">
        <v>4</v>
      </c>
      <c r="W11" s="122">
        <f>_xlfn.IFERROR(VLOOKUP(V11,ダブルスリスト,3,FALSE),"")</f>
      </c>
      <c r="X11" s="122"/>
      <c r="Y11" s="122"/>
      <c r="Z11" s="122"/>
      <c r="AA11" s="122"/>
      <c r="AB11" s="122"/>
    </row>
    <row r="12" spans="3:28" ht="26.25" customHeight="1">
      <c r="C12" s="100" t="s">
        <v>26</v>
      </c>
      <c r="D12" s="100"/>
      <c r="E12" s="98"/>
      <c r="F12" s="13">
        <f>COUNTA('男子ダブルス'!C8:C27)/2</f>
        <v>0</v>
      </c>
      <c r="G12" s="9" t="s">
        <v>10</v>
      </c>
      <c r="I12" s="100" t="s">
        <v>29</v>
      </c>
      <c r="J12" s="100"/>
      <c r="K12" s="98"/>
      <c r="L12" s="13">
        <f>COUNTA('女子ダブルス '!C8:C27)/2</f>
        <v>0</v>
      </c>
      <c r="M12" s="9" t="s">
        <v>10</v>
      </c>
      <c r="O12" s="4">
        <v>5</v>
      </c>
      <c r="P12" s="120">
        <f>_xlfn.IFERROR(VLOOKUP(O12,シングルスリスト,2,FALSE),"")</f>
      </c>
      <c r="Q12" s="120"/>
      <c r="R12" s="120"/>
      <c r="S12" s="120"/>
      <c r="V12" s="84">
        <v>5</v>
      </c>
      <c r="W12" s="122">
        <f>_xlfn.IFERROR(VLOOKUP(V12,ダブルスリスト,3,FALSE),"")</f>
      </c>
      <c r="X12" s="122"/>
      <c r="Y12" s="122"/>
      <c r="Z12" s="122"/>
      <c r="AA12" s="122"/>
      <c r="AB12" s="122"/>
    </row>
    <row r="13" spans="3:28" ht="26.25" customHeight="1">
      <c r="C13" s="100" t="s">
        <v>27</v>
      </c>
      <c r="D13" s="100"/>
      <c r="E13" s="98"/>
      <c r="F13" s="13">
        <f>COUNTA('男子ダブルス'!G8:G27)/2</f>
        <v>0</v>
      </c>
      <c r="G13" s="9" t="s">
        <v>10</v>
      </c>
      <c r="I13" s="100" t="s">
        <v>30</v>
      </c>
      <c r="J13" s="100"/>
      <c r="K13" s="98"/>
      <c r="L13" s="13">
        <f>COUNTA('女子ダブルス '!G8:G27)/2</f>
        <v>0</v>
      </c>
      <c r="M13" s="9" t="s">
        <v>10</v>
      </c>
      <c r="O13" s="4">
        <v>6</v>
      </c>
      <c r="P13" s="120">
        <f>_xlfn.IFERROR(VLOOKUP(O13,シングルスリスト,2,FALSE),"")</f>
      </c>
      <c r="Q13" s="120"/>
      <c r="R13" s="120"/>
      <c r="S13" s="120"/>
      <c r="V13" s="84">
        <v>6</v>
      </c>
      <c r="W13" s="122">
        <f>_xlfn.IFERROR(VLOOKUP(V13,ダブルスリスト,3,FALSE),"")</f>
      </c>
      <c r="X13" s="122"/>
      <c r="Y13" s="122"/>
      <c r="Z13" s="122"/>
      <c r="AA13" s="122"/>
      <c r="AB13" s="122"/>
    </row>
    <row r="14" spans="3:28" ht="26.25" customHeight="1">
      <c r="C14" s="100" t="s">
        <v>28</v>
      </c>
      <c r="D14" s="100"/>
      <c r="E14" s="98"/>
      <c r="F14" s="13">
        <f>COUNTA('男子ダブルス'!K8:K27)/2</f>
        <v>0</v>
      </c>
      <c r="G14" s="9" t="s">
        <v>10</v>
      </c>
      <c r="I14" s="100" t="s">
        <v>31</v>
      </c>
      <c r="J14" s="100"/>
      <c r="K14" s="98"/>
      <c r="L14" s="13">
        <f>COUNTA('女子ダブルス '!K8:K27)/2</f>
        <v>0</v>
      </c>
      <c r="M14" s="9" t="s">
        <v>10</v>
      </c>
      <c r="O14" s="4">
        <v>7</v>
      </c>
      <c r="P14" s="120">
        <f>_xlfn.IFERROR(VLOOKUP(O14,シングルスリスト,2,FALSE),"")</f>
      </c>
      <c r="Q14" s="120"/>
      <c r="R14" s="120"/>
      <c r="S14" s="120"/>
      <c r="V14" s="84">
        <v>7</v>
      </c>
      <c r="W14" s="122">
        <f>_xlfn.IFERROR(VLOOKUP(V14,ダブルスリスト,3,FALSE),"")</f>
      </c>
      <c r="X14" s="122"/>
      <c r="Y14" s="122"/>
      <c r="Z14" s="122"/>
      <c r="AA14" s="122"/>
      <c r="AB14" s="122"/>
    </row>
    <row r="15" spans="15:28" ht="26.25" customHeight="1">
      <c r="O15" s="4">
        <v>8</v>
      </c>
      <c r="P15" s="120">
        <f>_xlfn.IFERROR(VLOOKUP(O15,シングルスリスト,2,FALSE),"")</f>
      </c>
      <c r="Q15" s="120"/>
      <c r="R15" s="120"/>
      <c r="S15" s="120"/>
      <c r="V15" s="84">
        <v>8</v>
      </c>
      <c r="W15" s="122">
        <f>_xlfn.IFERROR(VLOOKUP(V15,ダブルスリスト,3,FALSE),"")</f>
      </c>
      <c r="X15" s="122"/>
      <c r="Y15" s="122"/>
      <c r="Z15" s="122"/>
      <c r="AA15" s="122"/>
      <c r="AB15" s="122"/>
    </row>
    <row r="16" spans="3:28" ht="26.25" customHeight="1">
      <c r="C16" s="98" t="s">
        <v>33</v>
      </c>
      <c r="D16" s="99"/>
      <c r="E16" s="99"/>
      <c r="F16" s="13">
        <f>SUM(F12:F14)</f>
        <v>0</v>
      </c>
      <c r="G16" s="9" t="s">
        <v>32</v>
      </c>
      <c r="I16" s="98" t="s">
        <v>34</v>
      </c>
      <c r="J16" s="99"/>
      <c r="K16" s="99"/>
      <c r="L16" s="13">
        <f>SUM(L12:L14)</f>
        <v>0</v>
      </c>
      <c r="M16" s="9" t="s">
        <v>32</v>
      </c>
      <c r="O16" s="4">
        <v>9</v>
      </c>
      <c r="P16" s="120">
        <f>_xlfn.IFERROR(VLOOKUP(O16,シングルスリスト,2,FALSE),"")</f>
      </c>
      <c r="Q16" s="120"/>
      <c r="R16" s="120"/>
      <c r="S16" s="120"/>
      <c r="V16" s="84">
        <v>9</v>
      </c>
      <c r="W16" s="122">
        <f>_xlfn.IFERROR(VLOOKUP(V16,ダブルスリスト,3,FALSE),"")</f>
      </c>
      <c r="X16" s="122"/>
      <c r="Y16" s="122"/>
      <c r="Z16" s="122"/>
      <c r="AA16" s="122"/>
      <c r="AB16" s="122"/>
    </row>
    <row r="17" spans="15:28" ht="26.25" customHeight="1">
      <c r="O17" s="4">
        <v>10</v>
      </c>
      <c r="P17" s="120">
        <f>_xlfn.IFERROR(VLOOKUP(O17,シングルスリスト,2,FALSE),"")</f>
      </c>
      <c r="Q17" s="120"/>
      <c r="R17" s="120"/>
      <c r="S17" s="120"/>
      <c r="V17" s="84">
        <v>10</v>
      </c>
      <c r="W17" s="122">
        <f>_xlfn.IFERROR(VLOOKUP(V17,ダブルスリスト,3,FALSE),"")</f>
      </c>
      <c r="X17" s="122"/>
      <c r="Y17" s="122"/>
      <c r="Z17" s="122"/>
      <c r="AA17" s="122"/>
      <c r="AB17" s="122"/>
    </row>
    <row r="18" spans="15:28" ht="26.25" customHeight="1">
      <c r="O18" s="4">
        <v>11</v>
      </c>
      <c r="P18" s="120">
        <f>_xlfn.IFERROR(VLOOKUP(O18,シングルスリスト,2,FALSE),"")</f>
      </c>
      <c r="Q18" s="120"/>
      <c r="R18" s="120"/>
      <c r="S18" s="120"/>
      <c r="V18" s="84">
        <v>11</v>
      </c>
      <c r="W18" s="122">
        <f>_xlfn.IFERROR(VLOOKUP(V18,ダブルスリスト,3,FALSE),"")</f>
      </c>
      <c r="X18" s="122"/>
      <c r="Y18" s="122"/>
      <c r="Z18" s="122"/>
      <c r="AA18" s="122"/>
      <c r="AB18" s="122"/>
    </row>
    <row r="19" spans="15:28" ht="26.25" customHeight="1">
      <c r="O19" s="4">
        <v>12</v>
      </c>
      <c r="P19" s="120">
        <f>_xlfn.IFERROR(VLOOKUP(O19,シングルスリスト,2,FALSE),"")</f>
      </c>
      <c r="Q19" s="120"/>
      <c r="R19" s="120"/>
      <c r="S19" s="120"/>
      <c r="V19" s="84">
        <v>12</v>
      </c>
      <c r="W19" s="122">
        <f>_xlfn.IFERROR(VLOOKUP(V19,ダブルスリスト,3,FALSE),"")</f>
      </c>
      <c r="X19" s="122"/>
      <c r="Y19" s="122"/>
      <c r="Z19" s="122"/>
      <c r="AA19" s="122"/>
      <c r="AB19" s="122"/>
    </row>
    <row r="20" spans="15:28" ht="26.25" customHeight="1">
      <c r="O20" s="4">
        <v>13</v>
      </c>
      <c r="P20" s="120">
        <f>_xlfn.IFERROR(VLOOKUP(O20,シングルスリスト,2,FALSE),"")</f>
      </c>
      <c r="Q20" s="120"/>
      <c r="R20" s="120"/>
      <c r="S20" s="120"/>
      <c r="V20" s="84">
        <v>13</v>
      </c>
      <c r="W20" s="122">
        <f>_xlfn.IFERROR(VLOOKUP(V20,ダブルスリスト,3,FALSE),"")</f>
      </c>
      <c r="X20" s="122"/>
      <c r="Y20" s="122"/>
      <c r="Z20" s="122"/>
      <c r="AA20" s="122"/>
      <c r="AB20" s="122"/>
    </row>
    <row r="21" spans="15:28" ht="26.25" customHeight="1">
      <c r="O21" s="4">
        <v>14</v>
      </c>
      <c r="P21" s="120">
        <f>_xlfn.IFERROR(VLOOKUP(O21,シングルスリスト,2,FALSE),"")</f>
      </c>
      <c r="Q21" s="120"/>
      <c r="R21" s="120"/>
      <c r="S21" s="120"/>
      <c r="V21" s="84">
        <v>14</v>
      </c>
      <c r="W21" s="122">
        <f>_xlfn.IFERROR(VLOOKUP(V21,ダブルスリスト,3,FALSE),"")</f>
      </c>
      <c r="X21" s="122"/>
      <c r="Y21" s="122"/>
      <c r="Z21" s="122"/>
      <c r="AA21" s="122"/>
      <c r="AB21" s="122"/>
    </row>
    <row r="22" spans="15:28" ht="26.25" customHeight="1">
      <c r="O22" s="4">
        <v>15</v>
      </c>
      <c r="P22" s="120">
        <f>_xlfn.IFERROR(VLOOKUP(O22,シングルスリスト,2,FALSE),"")</f>
      </c>
      <c r="Q22" s="120"/>
      <c r="R22" s="120"/>
      <c r="S22" s="120"/>
      <c r="V22" s="84">
        <v>15</v>
      </c>
      <c r="W22" s="122">
        <f>_xlfn.IFERROR(VLOOKUP(V22,ダブルスリスト,3,FALSE),"")</f>
      </c>
      <c r="X22" s="122"/>
      <c r="Y22" s="122"/>
      <c r="Z22" s="122"/>
      <c r="AA22" s="122"/>
      <c r="AB22" s="122"/>
    </row>
    <row r="23" spans="15:28" ht="26.25" customHeight="1">
      <c r="O23" s="4">
        <v>16</v>
      </c>
      <c r="P23" s="120">
        <f>_xlfn.IFERROR(VLOOKUP(O23,シングルスリスト,2,FALSE),"")</f>
      </c>
      <c r="Q23" s="120"/>
      <c r="R23" s="120"/>
      <c r="S23" s="120"/>
      <c r="V23" s="84">
        <v>16</v>
      </c>
      <c r="W23" s="122">
        <f>_xlfn.IFERROR(VLOOKUP(V23,ダブルスリスト,3,FALSE),"")</f>
      </c>
      <c r="X23" s="122"/>
      <c r="Y23" s="122"/>
      <c r="Z23" s="122"/>
      <c r="AA23" s="122"/>
      <c r="AB23" s="122"/>
    </row>
    <row r="24" spans="15:28" ht="26.25" customHeight="1">
      <c r="O24" s="4">
        <v>17</v>
      </c>
      <c r="P24" s="120">
        <f>_xlfn.IFERROR(VLOOKUP(O24,シングルスリスト,2,FALSE),"")</f>
      </c>
      <c r="Q24" s="120"/>
      <c r="R24" s="120"/>
      <c r="S24" s="120"/>
      <c r="V24" s="84">
        <v>17</v>
      </c>
      <c r="W24" s="122">
        <f>_xlfn.IFERROR(VLOOKUP(V24,ダブルスリスト,3,FALSE),"")</f>
      </c>
      <c r="X24" s="122"/>
      <c r="Y24" s="122"/>
      <c r="Z24" s="122"/>
      <c r="AA24" s="122"/>
      <c r="AB24" s="122"/>
    </row>
    <row r="25" spans="15:28" ht="26.25" customHeight="1">
      <c r="O25" s="4">
        <v>18</v>
      </c>
      <c r="P25" s="120">
        <f>_xlfn.IFERROR(VLOOKUP(O25,シングルスリスト,2,FALSE),"")</f>
      </c>
      <c r="Q25" s="120"/>
      <c r="R25" s="120"/>
      <c r="S25" s="120"/>
      <c r="V25" s="84">
        <v>18</v>
      </c>
      <c r="W25" s="122">
        <f>_xlfn.IFERROR(VLOOKUP(V25,ダブルスリスト,3,FALSE),"")</f>
      </c>
      <c r="X25" s="122"/>
      <c r="Y25" s="122"/>
      <c r="Z25" s="122"/>
      <c r="AA25" s="122"/>
      <c r="AB25" s="122"/>
    </row>
    <row r="26" spans="15:28" ht="26.25" customHeight="1">
      <c r="O26" s="4">
        <v>19</v>
      </c>
      <c r="P26" s="120">
        <f>_xlfn.IFERROR(VLOOKUP(O26,シングルスリスト,2,FALSE),"")</f>
      </c>
      <c r="Q26" s="120"/>
      <c r="R26" s="120"/>
      <c r="S26" s="120"/>
      <c r="V26" s="84">
        <v>19</v>
      </c>
      <c r="W26" s="122">
        <f>_xlfn.IFERROR(VLOOKUP(V26,ダブルスリスト,3,FALSE),"")</f>
      </c>
      <c r="X26" s="122"/>
      <c r="Y26" s="122"/>
      <c r="Z26" s="122"/>
      <c r="AA26" s="122"/>
      <c r="AB26" s="122"/>
    </row>
    <row r="27" spans="15:28" ht="26.25" customHeight="1">
      <c r="O27" s="4">
        <v>20</v>
      </c>
      <c r="P27" s="120">
        <f>_xlfn.IFERROR(VLOOKUP(O27,シングルスリスト,2,FALSE),"")</f>
      </c>
      <c r="Q27" s="120"/>
      <c r="R27" s="120"/>
      <c r="S27" s="120"/>
      <c r="V27" s="84">
        <v>20</v>
      </c>
      <c r="W27" s="122">
        <f>_xlfn.IFERROR(VLOOKUP(V27,ダブルスリスト,3,FALSE),"")</f>
      </c>
      <c r="X27" s="122"/>
      <c r="Y27" s="122"/>
      <c r="Z27" s="122"/>
      <c r="AA27" s="122"/>
      <c r="AB27" s="122"/>
    </row>
    <row r="28" spans="15:28" ht="26.25" customHeight="1">
      <c r="O28" s="4">
        <v>21</v>
      </c>
      <c r="P28" s="120">
        <f>_xlfn.IFERROR(VLOOKUP(O28,シングルスリスト,2,FALSE),"")</f>
      </c>
      <c r="Q28" s="120"/>
      <c r="R28" s="120"/>
      <c r="S28" s="120"/>
      <c r="V28" s="84">
        <v>21</v>
      </c>
      <c r="W28" s="122">
        <f>_xlfn.IFERROR(VLOOKUP(V28,ダブルスリスト,3,FALSE),"")</f>
      </c>
      <c r="X28" s="122"/>
      <c r="Y28" s="122"/>
      <c r="Z28" s="122"/>
      <c r="AA28" s="122"/>
      <c r="AB28" s="122"/>
    </row>
    <row r="29" spans="15:28" ht="26.25" customHeight="1">
      <c r="O29" s="4">
        <v>22</v>
      </c>
      <c r="P29" s="120">
        <f>_xlfn.IFERROR(VLOOKUP(O29,シングルスリスト,2,FALSE),"")</f>
      </c>
      <c r="Q29" s="120"/>
      <c r="R29" s="120"/>
      <c r="S29" s="120"/>
      <c r="V29" s="84">
        <v>22</v>
      </c>
      <c r="W29" s="122">
        <f>_xlfn.IFERROR(VLOOKUP(V29,ダブルスリスト,3,FALSE),"")</f>
      </c>
      <c r="X29" s="122"/>
      <c r="Y29" s="122"/>
      <c r="Z29" s="122"/>
      <c r="AA29" s="122"/>
      <c r="AB29" s="122"/>
    </row>
    <row r="30" spans="15:28" ht="26.25" customHeight="1">
      <c r="O30" s="4">
        <v>23</v>
      </c>
      <c r="P30" s="120">
        <f>_xlfn.IFERROR(VLOOKUP(O30,シングルスリスト,2,FALSE),"")</f>
      </c>
      <c r="Q30" s="120"/>
      <c r="R30" s="120"/>
      <c r="S30" s="120"/>
      <c r="V30" s="84">
        <v>23</v>
      </c>
      <c r="W30" s="122">
        <f>_xlfn.IFERROR(VLOOKUP(V30,ダブルスリスト,3,FALSE),"")</f>
      </c>
      <c r="X30" s="122"/>
      <c r="Y30" s="122"/>
      <c r="Z30" s="122"/>
      <c r="AA30" s="122"/>
      <c r="AB30" s="122"/>
    </row>
    <row r="31" spans="15:28" ht="26.25" customHeight="1">
      <c r="O31" s="4">
        <v>24</v>
      </c>
      <c r="P31" s="120">
        <f>_xlfn.IFERROR(VLOOKUP(O31,シングルスリスト,2,FALSE),"")</f>
      </c>
      <c r="Q31" s="120"/>
      <c r="R31" s="120"/>
      <c r="S31" s="120"/>
      <c r="V31" s="84">
        <v>24</v>
      </c>
      <c r="W31" s="122">
        <f>_xlfn.IFERROR(VLOOKUP(V31,ダブルスリスト,3,FALSE),"")</f>
      </c>
      <c r="X31" s="122"/>
      <c r="Y31" s="122"/>
      <c r="Z31" s="122"/>
      <c r="AA31" s="122"/>
      <c r="AB31" s="122"/>
    </row>
    <row r="32" spans="15:28" ht="26.25" customHeight="1">
      <c r="O32" s="4">
        <v>25</v>
      </c>
      <c r="P32" s="120">
        <f>_xlfn.IFERROR(VLOOKUP(O32,シングルスリスト,2,FALSE),"")</f>
      </c>
      <c r="Q32" s="120"/>
      <c r="R32" s="120"/>
      <c r="S32" s="120"/>
      <c r="V32" s="84">
        <v>25</v>
      </c>
      <c r="W32" s="122">
        <f>_xlfn.IFERROR(VLOOKUP(V32,ダブルスリスト,3,FALSE),"")</f>
      </c>
      <c r="X32" s="122"/>
      <c r="Y32" s="122"/>
      <c r="Z32" s="122"/>
      <c r="AA32" s="122"/>
      <c r="AB32" s="122"/>
    </row>
    <row r="33" spans="15:28" ht="26.25" customHeight="1">
      <c r="O33" s="4">
        <v>26</v>
      </c>
      <c r="P33" s="120">
        <f>_xlfn.IFERROR(VLOOKUP(O33,シングルスリスト,2,FALSE),"")</f>
      </c>
      <c r="Q33" s="120"/>
      <c r="R33" s="120"/>
      <c r="S33" s="120"/>
      <c r="V33" s="84">
        <v>26</v>
      </c>
      <c r="W33" s="122">
        <f>_xlfn.IFERROR(VLOOKUP(V33,ダブルスリスト,3,FALSE),"")</f>
      </c>
      <c r="X33" s="122"/>
      <c r="Y33" s="122"/>
      <c r="Z33" s="122"/>
      <c r="AA33" s="122"/>
      <c r="AB33" s="122"/>
    </row>
    <row r="34" spans="15:28" ht="26.25" customHeight="1">
      <c r="O34" s="4">
        <v>27</v>
      </c>
      <c r="P34" s="120">
        <f>_xlfn.IFERROR(VLOOKUP(O34,シングルスリスト,2,FALSE),"")</f>
      </c>
      <c r="Q34" s="120"/>
      <c r="R34" s="120"/>
      <c r="S34" s="120"/>
      <c r="V34" s="84">
        <v>27</v>
      </c>
      <c r="W34" s="122">
        <f>_xlfn.IFERROR(VLOOKUP(V34,ダブルスリスト,3,FALSE),"")</f>
      </c>
      <c r="X34" s="122"/>
      <c r="Y34" s="122"/>
      <c r="Z34" s="122"/>
      <c r="AA34" s="122"/>
      <c r="AB34" s="122"/>
    </row>
    <row r="35" spans="15:28" ht="26.25" customHeight="1">
      <c r="O35" s="4">
        <v>28</v>
      </c>
      <c r="P35" s="120">
        <f>_xlfn.IFERROR(VLOOKUP(O35,シングルスリスト,2,FALSE),"")</f>
      </c>
      <c r="Q35" s="120"/>
      <c r="R35" s="120"/>
      <c r="S35" s="120"/>
      <c r="V35" s="84">
        <v>28</v>
      </c>
      <c r="W35" s="122">
        <f>_xlfn.IFERROR(VLOOKUP(V35,ダブルスリスト,3,FALSE),"")</f>
      </c>
      <c r="X35" s="122"/>
      <c r="Y35" s="122"/>
      <c r="Z35" s="122"/>
      <c r="AA35" s="122"/>
      <c r="AB35" s="122"/>
    </row>
    <row r="36" spans="15:28" ht="26.25" customHeight="1">
      <c r="O36" s="4">
        <v>29</v>
      </c>
      <c r="P36" s="120">
        <f>_xlfn.IFERROR(VLOOKUP(O36,シングルスリスト,2,FALSE),"")</f>
      </c>
      <c r="Q36" s="120"/>
      <c r="R36" s="120"/>
      <c r="S36" s="120"/>
      <c r="V36" s="84">
        <v>29</v>
      </c>
      <c r="W36" s="122">
        <f>_xlfn.IFERROR(VLOOKUP(V36,ダブルスリスト,3,FALSE),"")</f>
      </c>
      <c r="X36" s="122"/>
      <c r="Y36" s="122"/>
      <c r="Z36" s="122"/>
      <c r="AA36" s="122"/>
      <c r="AB36" s="122"/>
    </row>
    <row r="37" spans="15:28" ht="26.25" customHeight="1">
      <c r="O37" s="4">
        <v>30</v>
      </c>
      <c r="P37" s="120">
        <f>_xlfn.IFERROR(VLOOKUP(O37,シングルスリスト,2,FALSE),"")</f>
      </c>
      <c r="Q37" s="120"/>
      <c r="R37" s="120"/>
      <c r="S37" s="120"/>
      <c r="V37" s="84">
        <v>30</v>
      </c>
      <c r="W37" s="122">
        <f>_xlfn.IFERROR(VLOOKUP(V37,ダブルスリスト,3,FALSE),"")</f>
      </c>
      <c r="X37" s="122"/>
      <c r="Y37" s="122"/>
      <c r="Z37" s="122"/>
      <c r="AA37" s="122"/>
      <c r="AB37" s="122"/>
    </row>
    <row r="38" spans="15:28" ht="26.25" customHeight="1">
      <c r="O38" s="4">
        <v>31</v>
      </c>
      <c r="P38" s="120">
        <f>_xlfn.IFERROR(VLOOKUP(O38,シングルスリスト,2,FALSE),"")</f>
      </c>
      <c r="Q38" s="120"/>
      <c r="R38" s="120"/>
      <c r="S38" s="120"/>
      <c r="V38" s="84">
        <v>31</v>
      </c>
      <c r="W38" s="122">
        <f>_xlfn.IFERROR(VLOOKUP(V38,ダブルスリスト,3,FALSE),"")</f>
      </c>
      <c r="X38" s="122"/>
      <c r="Y38" s="122"/>
      <c r="Z38" s="122"/>
      <c r="AA38" s="122"/>
      <c r="AB38" s="122"/>
    </row>
    <row r="39" spans="15:28" ht="26.25" customHeight="1">
      <c r="O39" s="4">
        <v>32</v>
      </c>
      <c r="P39" s="120">
        <f>_xlfn.IFERROR(VLOOKUP(O39,シングルスリスト,2,FALSE),"")</f>
      </c>
      <c r="Q39" s="120"/>
      <c r="R39" s="120"/>
      <c r="S39" s="120"/>
      <c r="V39" s="84">
        <v>32</v>
      </c>
      <c r="W39" s="122">
        <f>_xlfn.IFERROR(VLOOKUP(V39,ダブルスリスト,3,FALSE),"")</f>
      </c>
      <c r="X39" s="122"/>
      <c r="Y39" s="122"/>
      <c r="Z39" s="122"/>
      <c r="AA39" s="122"/>
      <c r="AB39" s="122"/>
    </row>
    <row r="40" spans="15:28" ht="26.25" customHeight="1">
      <c r="O40" s="4">
        <v>33</v>
      </c>
      <c r="P40" s="120">
        <f>_xlfn.IFERROR(VLOOKUP(O40,シングルスリスト,2,FALSE),"")</f>
      </c>
      <c r="Q40" s="120"/>
      <c r="R40" s="120"/>
      <c r="S40" s="120"/>
      <c r="V40" s="84">
        <v>33</v>
      </c>
      <c r="W40" s="122">
        <f>_xlfn.IFERROR(VLOOKUP(V40,ダブルスリスト,3,FALSE),"")</f>
      </c>
      <c r="X40" s="122"/>
      <c r="Y40" s="122"/>
      <c r="Z40" s="122"/>
      <c r="AA40" s="122"/>
      <c r="AB40" s="122"/>
    </row>
    <row r="41" spans="15:28" ht="26.25" customHeight="1">
      <c r="O41" s="4">
        <v>34</v>
      </c>
      <c r="P41" s="120">
        <f>_xlfn.IFERROR(VLOOKUP(O41,シングルスリスト,2,FALSE),"")</f>
      </c>
      <c r="Q41" s="120"/>
      <c r="R41" s="120"/>
      <c r="S41" s="120"/>
      <c r="V41" s="84">
        <v>34</v>
      </c>
      <c r="W41" s="122">
        <f>_xlfn.IFERROR(VLOOKUP(V41,ダブルスリスト,3,FALSE),"")</f>
      </c>
      <c r="X41" s="122"/>
      <c r="Y41" s="122"/>
      <c r="Z41" s="122"/>
      <c r="AA41" s="122"/>
      <c r="AB41" s="122"/>
    </row>
    <row r="42" spans="15:28" ht="26.25" customHeight="1">
      <c r="O42" s="4">
        <v>35</v>
      </c>
      <c r="P42" s="120">
        <f>_xlfn.IFERROR(VLOOKUP(O42,シングルスリスト,2,FALSE),"")</f>
      </c>
      <c r="Q42" s="120"/>
      <c r="R42" s="120"/>
      <c r="S42" s="120"/>
      <c r="V42" s="84">
        <v>35</v>
      </c>
      <c r="W42" s="122">
        <f>_xlfn.IFERROR(VLOOKUP(V42,ダブルスリスト,3,FALSE),"")</f>
      </c>
      <c r="X42" s="122"/>
      <c r="Y42" s="122"/>
      <c r="Z42" s="122"/>
      <c r="AA42" s="122"/>
      <c r="AB42" s="122"/>
    </row>
    <row r="43" spans="15:28" ht="26.25" customHeight="1">
      <c r="O43" s="4">
        <v>36</v>
      </c>
      <c r="P43" s="120">
        <f>_xlfn.IFERROR(VLOOKUP(O43,シングルスリスト,2,FALSE),"")</f>
      </c>
      <c r="Q43" s="120"/>
      <c r="R43" s="120"/>
      <c r="S43" s="120"/>
      <c r="V43" s="84">
        <v>36</v>
      </c>
      <c r="W43" s="122">
        <f>_xlfn.IFERROR(VLOOKUP(V43,ダブルスリスト,3,FALSE),"")</f>
      </c>
      <c r="X43" s="122"/>
      <c r="Y43" s="122"/>
      <c r="Z43" s="122"/>
      <c r="AA43" s="122"/>
      <c r="AB43" s="122"/>
    </row>
    <row r="44" spans="15:28" ht="26.25" customHeight="1">
      <c r="O44" s="4">
        <v>37</v>
      </c>
      <c r="P44" s="120">
        <f>_xlfn.IFERROR(VLOOKUP(O44,シングルスリスト,2,FALSE),"")</f>
      </c>
      <c r="Q44" s="120"/>
      <c r="R44" s="120"/>
      <c r="S44" s="120"/>
      <c r="V44" s="84">
        <v>37</v>
      </c>
      <c r="W44" s="122">
        <f>_xlfn.IFERROR(VLOOKUP(V44,ダブルスリスト,3,FALSE),"")</f>
      </c>
      <c r="X44" s="122"/>
      <c r="Y44" s="122"/>
      <c r="Z44" s="122"/>
      <c r="AA44" s="122"/>
      <c r="AB44" s="122"/>
    </row>
    <row r="45" spans="15:28" ht="26.25" customHeight="1">
      <c r="O45" s="4">
        <v>38</v>
      </c>
      <c r="P45" s="120">
        <f>_xlfn.IFERROR(VLOOKUP(O45,シングルスリスト,2,FALSE),"")</f>
      </c>
      <c r="Q45" s="120"/>
      <c r="R45" s="120"/>
      <c r="S45" s="120"/>
      <c r="V45" s="84">
        <v>38</v>
      </c>
      <c r="W45" s="122">
        <f>_xlfn.IFERROR(VLOOKUP(V45,ダブルスリスト,3,FALSE),"")</f>
      </c>
      <c r="X45" s="122"/>
      <c r="Y45" s="122"/>
      <c r="Z45" s="122"/>
      <c r="AA45" s="122"/>
      <c r="AB45" s="122"/>
    </row>
    <row r="46" spans="15:28" ht="26.25" customHeight="1">
      <c r="O46" s="4">
        <v>39</v>
      </c>
      <c r="P46" s="120">
        <f>_xlfn.IFERROR(VLOOKUP(O46,シングルスリスト,2,FALSE),"")</f>
      </c>
      <c r="Q46" s="120"/>
      <c r="R46" s="120"/>
      <c r="S46" s="120"/>
      <c r="V46" s="84">
        <v>39</v>
      </c>
      <c r="W46" s="122">
        <f>_xlfn.IFERROR(VLOOKUP(V46,ダブルスリスト,3,FALSE),"")</f>
      </c>
      <c r="X46" s="122"/>
      <c r="Y46" s="122"/>
      <c r="Z46" s="122"/>
      <c r="AA46" s="122"/>
      <c r="AB46" s="122"/>
    </row>
    <row r="47" spans="15:28" ht="26.25" customHeight="1">
      <c r="O47" s="4">
        <v>40</v>
      </c>
      <c r="P47" s="120">
        <f>_xlfn.IFERROR(VLOOKUP(O47,シングルスリスト,2,FALSE),"")</f>
      </c>
      <c r="Q47" s="120"/>
      <c r="R47" s="120"/>
      <c r="S47" s="120"/>
      <c r="V47" s="84">
        <v>40</v>
      </c>
      <c r="W47" s="122">
        <f>_xlfn.IFERROR(VLOOKUP(V47,ダブルスリスト,3,FALSE),"")</f>
      </c>
      <c r="X47" s="122"/>
      <c r="Y47" s="122"/>
      <c r="Z47" s="122"/>
      <c r="AA47" s="122"/>
      <c r="AB47" s="122"/>
    </row>
    <row r="48" spans="15:28" ht="26.25" customHeight="1">
      <c r="O48" s="4">
        <v>41</v>
      </c>
      <c r="P48" s="120">
        <f>_xlfn.IFERROR(VLOOKUP(O48,シングルスリスト,2,FALSE),"")</f>
      </c>
      <c r="Q48" s="120"/>
      <c r="R48" s="120"/>
      <c r="S48" s="120"/>
      <c r="V48" s="84">
        <v>41</v>
      </c>
      <c r="W48" s="122">
        <f>_xlfn.IFERROR(VLOOKUP(V48,ダブルスリスト,3,FALSE),"")</f>
      </c>
      <c r="X48" s="122"/>
      <c r="Y48" s="122"/>
      <c r="Z48" s="122"/>
      <c r="AA48" s="122"/>
      <c r="AB48" s="122"/>
    </row>
    <row r="49" spans="15:28" ht="26.25" customHeight="1">
      <c r="O49" s="4">
        <v>42</v>
      </c>
      <c r="P49" s="120">
        <f>_xlfn.IFERROR(VLOOKUP(O49,シングルスリスト,2,FALSE),"")</f>
      </c>
      <c r="Q49" s="120"/>
      <c r="R49" s="120"/>
      <c r="S49" s="120"/>
      <c r="V49" s="84">
        <v>42</v>
      </c>
      <c r="W49" s="122">
        <f>_xlfn.IFERROR(VLOOKUP(V49,ダブルスリスト,3,FALSE),"")</f>
      </c>
      <c r="X49" s="122"/>
      <c r="Y49" s="122"/>
      <c r="Z49" s="122"/>
      <c r="AA49" s="122"/>
      <c r="AB49" s="122"/>
    </row>
    <row r="50" spans="15:28" ht="26.25" customHeight="1">
      <c r="O50" s="4">
        <v>43</v>
      </c>
      <c r="P50" s="120">
        <f>_xlfn.IFERROR(VLOOKUP(O50,シングルスリスト,2,FALSE),"")</f>
      </c>
      <c r="Q50" s="120"/>
      <c r="R50" s="120"/>
      <c r="S50" s="120"/>
      <c r="V50" s="84">
        <v>43</v>
      </c>
      <c r="W50" s="122">
        <f>_xlfn.IFERROR(VLOOKUP(V50,ダブルスリスト,3,FALSE),"")</f>
      </c>
      <c r="X50" s="122"/>
      <c r="Y50" s="122"/>
      <c r="Z50" s="122"/>
      <c r="AA50" s="122"/>
      <c r="AB50" s="122"/>
    </row>
    <row r="51" spans="15:28" ht="26.25" customHeight="1">
      <c r="O51" s="4">
        <v>44</v>
      </c>
      <c r="P51" s="120">
        <f>_xlfn.IFERROR(VLOOKUP(O51,シングルスリスト,2,FALSE),"")</f>
      </c>
      <c r="Q51" s="120"/>
      <c r="R51" s="120"/>
      <c r="S51" s="120"/>
      <c r="V51" s="84">
        <v>44</v>
      </c>
      <c r="W51" s="122">
        <f>_xlfn.IFERROR(VLOOKUP(V51,ダブルスリスト,3,FALSE),"")</f>
      </c>
      <c r="X51" s="122"/>
      <c r="Y51" s="122"/>
      <c r="Z51" s="122"/>
      <c r="AA51" s="122"/>
      <c r="AB51" s="122"/>
    </row>
    <row r="52" spans="15:28" ht="26.25" customHeight="1">
      <c r="O52" s="4">
        <v>45</v>
      </c>
      <c r="P52" s="120">
        <f>_xlfn.IFERROR(VLOOKUP(O52,シングルスリスト,2,FALSE),"")</f>
      </c>
      <c r="Q52" s="120"/>
      <c r="R52" s="120"/>
      <c r="S52" s="120"/>
      <c r="V52" s="84">
        <v>45</v>
      </c>
      <c r="W52" s="122">
        <f>_xlfn.IFERROR(VLOOKUP(V52,ダブルスリスト,3,FALSE),"")</f>
      </c>
      <c r="X52" s="122"/>
      <c r="Y52" s="122"/>
      <c r="Z52" s="122"/>
      <c r="AA52" s="122"/>
      <c r="AB52" s="122"/>
    </row>
    <row r="53" spans="15:28" ht="26.25" customHeight="1">
      <c r="O53" s="4">
        <v>46</v>
      </c>
      <c r="P53" s="120">
        <f>_xlfn.IFERROR(VLOOKUP(O53,シングルスリスト,2,FALSE),"")</f>
      </c>
      <c r="Q53" s="120"/>
      <c r="R53" s="120"/>
      <c r="S53" s="120"/>
      <c r="V53" s="84">
        <v>46</v>
      </c>
      <c r="W53" s="122">
        <f>_xlfn.IFERROR(VLOOKUP(V53,ダブルスリスト,3,FALSE),"")</f>
      </c>
      <c r="X53" s="122"/>
      <c r="Y53" s="122"/>
      <c r="Z53" s="122"/>
      <c r="AA53" s="122"/>
      <c r="AB53" s="122"/>
    </row>
    <row r="54" spans="15:28" ht="26.25" customHeight="1">
      <c r="O54" s="4">
        <v>47</v>
      </c>
      <c r="P54" s="120">
        <f>_xlfn.IFERROR(VLOOKUP(O54,シングルスリスト,2,FALSE),"")</f>
      </c>
      <c r="Q54" s="120"/>
      <c r="R54" s="120"/>
      <c r="S54" s="120"/>
      <c r="V54" s="84">
        <v>47</v>
      </c>
      <c r="W54" s="122">
        <f>_xlfn.IFERROR(VLOOKUP(V54,ダブルスリスト,3,FALSE),"")</f>
      </c>
      <c r="X54" s="122"/>
      <c r="Y54" s="122"/>
      <c r="Z54" s="122"/>
      <c r="AA54" s="122"/>
      <c r="AB54" s="122"/>
    </row>
    <row r="55" spans="15:28" ht="26.25" customHeight="1">
      <c r="O55" s="4">
        <v>48</v>
      </c>
      <c r="P55" s="120">
        <f>_xlfn.IFERROR(VLOOKUP(O55,シングルスリスト,2,FALSE),"")</f>
      </c>
      <c r="Q55" s="120"/>
      <c r="R55" s="120"/>
      <c r="S55" s="120"/>
      <c r="V55" s="84">
        <v>48</v>
      </c>
      <c r="W55" s="122">
        <f>_xlfn.IFERROR(VLOOKUP(V55,ダブルスリスト,3,FALSE),"")</f>
      </c>
      <c r="X55" s="122"/>
      <c r="Y55" s="122"/>
      <c r="Z55" s="122"/>
      <c r="AA55" s="122"/>
      <c r="AB55" s="122"/>
    </row>
    <row r="56" spans="15:28" ht="26.25" customHeight="1">
      <c r="O56" s="4">
        <v>49</v>
      </c>
      <c r="P56" s="120">
        <f>_xlfn.IFERROR(VLOOKUP(O56,シングルスリスト,2,FALSE),"")</f>
      </c>
      <c r="Q56" s="120"/>
      <c r="R56" s="120"/>
      <c r="S56" s="120"/>
      <c r="V56" s="84">
        <v>49</v>
      </c>
      <c r="W56" s="122">
        <f>_xlfn.IFERROR(VLOOKUP(V56,ダブルスリスト,3,FALSE),"")</f>
      </c>
      <c r="X56" s="122"/>
      <c r="Y56" s="122"/>
      <c r="Z56" s="122"/>
      <c r="AA56" s="122"/>
      <c r="AB56" s="122"/>
    </row>
    <row r="57" spans="15:28" ht="26.25" customHeight="1">
      <c r="O57" s="4">
        <v>50</v>
      </c>
      <c r="P57" s="120">
        <f>_xlfn.IFERROR(VLOOKUP(O57,シングルスリスト,2,FALSE),"")</f>
      </c>
      <c r="Q57" s="120"/>
      <c r="R57" s="120"/>
      <c r="S57" s="120"/>
      <c r="V57" s="84">
        <v>50</v>
      </c>
      <c r="W57" s="122">
        <f>_xlfn.IFERROR(VLOOKUP(V57,ダブルスリスト,3,FALSE),"")</f>
      </c>
      <c r="X57" s="122"/>
      <c r="Y57" s="122"/>
      <c r="Z57" s="122"/>
      <c r="AA57" s="122"/>
      <c r="AB57" s="122"/>
    </row>
    <row r="58" spans="15:28" ht="26.25" customHeight="1">
      <c r="O58" s="4">
        <v>51</v>
      </c>
      <c r="P58" s="120">
        <f>_xlfn.IFERROR(VLOOKUP(O58,シングルスリスト,2,FALSE),"")</f>
      </c>
      <c r="Q58" s="120"/>
      <c r="R58" s="120"/>
      <c r="S58" s="120"/>
      <c r="V58" s="84">
        <v>51</v>
      </c>
      <c r="W58" s="122">
        <f>_xlfn.IFERROR(VLOOKUP(V58,ダブルスリスト,3,FALSE),"")</f>
      </c>
      <c r="X58" s="122"/>
      <c r="Y58" s="122"/>
      <c r="Z58" s="122"/>
      <c r="AA58" s="122"/>
      <c r="AB58" s="122"/>
    </row>
    <row r="59" spans="15:28" ht="26.25" customHeight="1">
      <c r="O59" s="4">
        <v>52</v>
      </c>
      <c r="P59" s="120">
        <f>_xlfn.IFERROR(VLOOKUP(O59,シングルスリスト,2,FALSE),"")</f>
      </c>
      <c r="Q59" s="120"/>
      <c r="R59" s="120"/>
      <c r="S59" s="120"/>
      <c r="V59" s="84">
        <v>52</v>
      </c>
      <c r="W59" s="122">
        <f>_xlfn.IFERROR(VLOOKUP(V59,ダブルスリスト,3,FALSE),"")</f>
      </c>
      <c r="X59" s="122"/>
      <c r="Y59" s="122"/>
      <c r="Z59" s="122"/>
      <c r="AA59" s="122"/>
      <c r="AB59" s="122"/>
    </row>
    <row r="60" spans="15:28" ht="26.25" customHeight="1">
      <c r="O60" s="4">
        <v>53</v>
      </c>
      <c r="P60" s="120">
        <f>_xlfn.IFERROR(VLOOKUP(O60,シングルスリスト,2,FALSE),"")</f>
      </c>
      <c r="Q60" s="120"/>
      <c r="R60" s="120"/>
      <c r="S60" s="120"/>
      <c r="V60" s="84">
        <v>53</v>
      </c>
      <c r="W60" s="122">
        <f>_xlfn.IFERROR(VLOOKUP(V60,ダブルスリスト,3,FALSE),"")</f>
      </c>
      <c r="X60" s="122"/>
      <c r="Y60" s="122"/>
      <c r="Z60" s="122"/>
      <c r="AA60" s="122"/>
      <c r="AB60" s="122"/>
    </row>
    <row r="61" spans="15:28" ht="26.25" customHeight="1">
      <c r="O61" s="4">
        <v>54</v>
      </c>
      <c r="P61" s="120">
        <f>_xlfn.IFERROR(VLOOKUP(O61,シングルスリスト,2,FALSE),"")</f>
      </c>
      <c r="Q61" s="120"/>
      <c r="R61" s="120"/>
      <c r="S61" s="120"/>
      <c r="V61" s="84">
        <v>54</v>
      </c>
      <c r="W61" s="122">
        <f>_xlfn.IFERROR(VLOOKUP(V61,ダブルスリスト,3,FALSE),"")</f>
      </c>
      <c r="X61" s="122"/>
      <c r="Y61" s="122"/>
      <c r="Z61" s="122"/>
      <c r="AA61" s="122"/>
      <c r="AB61" s="122"/>
    </row>
    <row r="62" spans="15:28" ht="26.25" customHeight="1">
      <c r="O62" s="4">
        <v>55</v>
      </c>
      <c r="P62" s="120">
        <f>_xlfn.IFERROR(VLOOKUP(O62,シングルスリスト,2,FALSE),"")</f>
      </c>
      <c r="Q62" s="120"/>
      <c r="R62" s="120"/>
      <c r="S62" s="120"/>
      <c r="V62" s="84">
        <v>55</v>
      </c>
      <c r="W62" s="122">
        <f>_xlfn.IFERROR(VLOOKUP(V62,ダブルスリスト,3,FALSE),"")</f>
      </c>
      <c r="X62" s="122"/>
      <c r="Y62" s="122"/>
      <c r="Z62" s="122"/>
      <c r="AA62" s="122"/>
      <c r="AB62" s="122"/>
    </row>
    <row r="63" spans="15:28" ht="26.25" customHeight="1">
      <c r="O63" s="4">
        <v>56</v>
      </c>
      <c r="P63" s="120">
        <f>_xlfn.IFERROR(VLOOKUP(O63,シングルスリスト,2,FALSE),"")</f>
      </c>
      <c r="Q63" s="120"/>
      <c r="R63" s="120"/>
      <c r="S63" s="120"/>
      <c r="V63" s="84">
        <v>56</v>
      </c>
      <c r="W63" s="122">
        <f>_xlfn.IFERROR(VLOOKUP(V63,ダブルスリスト,3,FALSE),"")</f>
      </c>
      <c r="X63" s="122"/>
      <c r="Y63" s="122"/>
      <c r="Z63" s="122"/>
      <c r="AA63" s="122"/>
      <c r="AB63" s="122"/>
    </row>
    <row r="64" spans="15:28" ht="26.25" customHeight="1">
      <c r="O64" s="4">
        <v>57</v>
      </c>
      <c r="P64" s="120">
        <f>_xlfn.IFERROR(VLOOKUP(O64,シングルスリスト,2,FALSE),"")</f>
      </c>
      <c r="Q64" s="120"/>
      <c r="R64" s="120"/>
      <c r="S64" s="120"/>
      <c r="V64" s="84">
        <v>57</v>
      </c>
      <c r="W64" s="122">
        <f>_xlfn.IFERROR(VLOOKUP(V64,ダブルスリスト,3,FALSE),"")</f>
      </c>
      <c r="X64" s="122"/>
      <c r="Y64" s="122"/>
      <c r="Z64" s="122"/>
      <c r="AA64" s="122"/>
      <c r="AB64" s="122"/>
    </row>
    <row r="65" spans="15:28" ht="26.25" customHeight="1">
      <c r="O65" s="4">
        <v>58</v>
      </c>
      <c r="P65" s="120">
        <f>_xlfn.IFERROR(VLOOKUP(O65,シングルスリスト,2,FALSE),"")</f>
      </c>
      <c r="Q65" s="120"/>
      <c r="R65" s="120"/>
      <c r="S65" s="120"/>
      <c r="V65" s="84">
        <v>58</v>
      </c>
      <c r="W65" s="122">
        <f>_xlfn.IFERROR(VLOOKUP(V65,ダブルスリスト,3,FALSE),"")</f>
      </c>
      <c r="X65" s="122"/>
      <c r="Y65" s="122"/>
      <c r="Z65" s="122"/>
      <c r="AA65" s="122"/>
      <c r="AB65" s="122"/>
    </row>
    <row r="66" spans="15:28" ht="26.25" customHeight="1">
      <c r="O66" s="4">
        <v>59</v>
      </c>
      <c r="P66" s="120">
        <f>_xlfn.IFERROR(VLOOKUP(O66,シングルスリスト,2,FALSE),"")</f>
      </c>
      <c r="Q66" s="120"/>
      <c r="R66" s="120"/>
      <c r="S66" s="120"/>
      <c r="V66" s="84">
        <v>59</v>
      </c>
      <c r="W66" s="122">
        <f>_xlfn.IFERROR(VLOOKUP(V66,ダブルスリスト,3,FALSE),"")</f>
      </c>
      <c r="X66" s="122"/>
      <c r="Y66" s="122"/>
      <c r="Z66" s="122"/>
      <c r="AA66" s="122"/>
      <c r="AB66" s="122"/>
    </row>
    <row r="67" spans="15:28" ht="26.25" customHeight="1">
      <c r="O67" s="4">
        <v>60</v>
      </c>
      <c r="P67" s="120">
        <f>_xlfn.IFERROR(VLOOKUP(O67,シングルスリスト,2,FALSE),"")</f>
      </c>
      <c r="Q67" s="120"/>
      <c r="R67" s="120"/>
      <c r="S67" s="120"/>
      <c r="V67" s="84">
        <v>60</v>
      </c>
      <c r="W67" s="122">
        <f>_xlfn.IFERROR(VLOOKUP(V67,ダブルスリスト,3,FALSE),"")</f>
      </c>
      <c r="X67" s="122"/>
      <c r="Y67" s="122"/>
      <c r="Z67" s="122"/>
      <c r="AA67" s="122"/>
      <c r="AB67" s="122"/>
    </row>
    <row r="68" spans="15:28" ht="26.25" customHeight="1">
      <c r="O68" s="4">
        <v>61</v>
      </c>
      <c r="P68" s="120">
        <f>_xlfn.IFERROR(VLOOKUP(O68,シングルスリスト,2,FALSE),"")</f>
      </c>
      <c r="Q68" s="120"/>
      <c r="R68" s="120"/>
      <c r="S68" s="120"/>
      <c r="V68" s="84">
        <v>61</v>
      </c>
      <c r="W68" s="122">
        <f>_xlfn.IFERROR(VLOOKUP(V68,ダブルスリスト,3,FALSE),"")</f>
      </c>
      <c r="X68" s="122"/>
      <c r="Y68" s="122"/>
      <c r="Z68" s="122"/>
      <c r="AA68" s="122"/>
      <c r="AB68" s="122"/>
    </row>
    <row r="69" spans="15:28" ht="26.25" customHeight="1">
      <c r="O69" s="4">
        <v>62</v>
      </c>
      <c r="P69" s="120">
        <f>_xlfn.IFERROR(VLOOKUP(O69,シングルスリスト,2,FALSE),"")</f>
      </c>
      <c r="Q69" s="120"/>
      <c r="R69" s="120"/>
      <c r="S69" s="120"/>
      <c r="V69" s="84">
        <v>62</v>
      </c>
      <c r="W69" s="122">
        <f>_xlfn.IFERROR(VLOOKUP(V69,ダブルスリスト,3,FALSE),"")</f>
      </c>
      <c r="X69" s="122"/>
      <c r="Y69" s="122"/>
      <c r="Z69" s="122"/>
      <c r="AA69" s="122"/>
      <c r="AB69" s="122"/>
    </row>
    <row r="70" spans="15:28" ht="26.25" customHeight="1">
      <c r="O70" s="4">
        <v>63</v>
      </c>
      <c r="P70" s="120">
        <f>_xlfn.IFERROR(VLOOKUP(O70,シングルスリスト,2,FALSE),"")</f>
      </c>
      <c r="Q70" s="120"/>
      <c r="R70" s="120"/>
      <c r="S70" s="120"/>
      <c r="V70" s="84">
        <v>63</v>
      </c>
      <c r="W70" s="122">
        <f>_xlfn.IFERROR(VLOOKUP(V70,ダブルスリスト,3,FALSE),"")</f>
      </c>
      <c r="X70" s="122"/>
      <c r="Y70" s="122"/>
      <c r="Z70" s="122"/>
      <c r="AA70" s="122"/>
      <c r="AB70" s="122"/>
    </row>
    <row r="71" spans="15:28" ht="26.25" customHeight="1">
      <c r="O71" s="4">
        <v>64</v>
      </c>
      <c r="P71" s="120">
        <f>_xlfn.IFERROR(VLOOKUP(O71,シングルスリスト,2,FALSE),"")</f>
      </c>
      <c r="Q71" s="120"/>
      <c r="R71" s="120"/>
      <c r="S71" s="120"/>
      <c r="V71" s="84">
        <v>64</v>
      </c>
      <c r="W71" s="122">
        <f>_xlfn.IFERROR(VLOOKUP(V71,ダブルスリスト,3,FALSE),"")</f>
      </c>
      <c r="X71" s="122"/>
      <c r="Y71" s="122"/>
      <c r="Z71" s="122"/>
      <c r="AA71" s="122"/>
      <c r="AB71" s="122"/>
    </row>
    <row r="72" spans="15:28" ht="26.25" customHeight="1">
      <c r="O72" s="4">
        <v>65</v>
      </c>
      <c r="P72" s="120">
        <f>_xlfn.IFERROR(VLOOKUP(O72,シングルスリスト,2,FALSE),"")</f>
      </c>
      <c r="Q72" s="120"/>
      <c r="R72" s="120"/>
      <c r="S72" s="120"/>
      <c r="V72" s="84">
        <v>65</v>
      </c>
      <c r="W72" s="122">
        <f>_xlfn.IFERROR(VLOOKUP(V72,ダブルスリスト,3,FALSE),"")</f>
      </c>
      <c r="X72" s="122"/>
      <c r="Y72" s="122"/>
      <c r="Z72" s="122"/>
      <c r="AA72" s="122"/>
      <c r="AB72" s="122"/>
    </row>
    <row r="73" spans="15:28" ht="26.25" customHeight="1">
      <c r="O73" s="4">
        <v>66</v>
      </c>
      <c r="P73" s="120">
        <f>_xlfn.IFERROR(VLOOKUP(O73,シングルスリスト,2,FALSE),"")</f>
      </c>
      <c r="Q73" s="120"/>
      <c r="R73" s="120"/>
      <c r="S73" s="120"/>
      <c r="V73" s="84">
        <v>66</v>
      </c>
      <c r="W73" s="122">
        <f>_xlfn.IFERROR(VLOOKUP(V73,ダブルスリスト,3,FALSE),"")</f>
      </c>
      <c r="X73" s="122"/>
      <c r="Y73" s="122"/>
      <c r="Z73" s="122"/>
      <c r="AA73" s="122"/>
      <c r="AB73" s="122"/>
    </row>
    <row r="74" spans="15:28" ht="26.25" customHeight="1">
      <c r="O74" s="4">
        <v>67</v>
      </c>
      <c r="P74" s="120">
        <f>_xlfn.IFERROR(VLOOKUP(O74,シングルスリスト,2,FALSE),"")</f>
      </c>
      <c r="Q74" s="120"/>
      <c r="R74" s="120"/>
      <c r="S74" s="120"/>
      <c r="V74" s="84">
        <v>67</v>
      </c>
      <c r="W74" s="122">
        <f>_xlfn.IFERROR(VLOOKUP(V74,ダブルスリスト,3,FALSE),"")</f>
      </c>
      <c r="X74" s="122"/>
      <c r="Y74" s="122"/>
      <c r="Z74" s="122"/>
      <c r="AA74" s="122"/>
      <c r="AB74" s="122"/>
    </row>
    <row r="75" spans="15:28" ht="26.25" customHeight="1">
      <c r="O75" s="4">
        <v>68</v>
      </c>
      <c r="P75" s="120">
        <f>_xlfn.IFERROR(VLOOKUP(O75,シングルスリスト,2,FALSE),"")</f>
      </c>
      <c r="Q75" s="120"/>
      <c r="R75" s="120"/>
      <c r="S75" s="120"/>
      <c r="V75" s="84">
        <v>68</v>
      </c>
      <c r="W75" s="122">
        <f>_xlfn.IFERROR(VLOOKUP(V75,ダブルスリスト,3,FALSE),"")</f>
      </c>
      <c r="X75" s="122"/>
      <c r="Y75" s="122"/>
      <c r="Z75" s="122"/>
      <c r="AA75" s="122"/>
      <c r="AB75" s="122"/>
    </row>
    <row r="76" spans="15:28" ht="26.25" customHeight="1">
      <c r="O76" s="4">
        <v>69</v>
      </c>
      <c r="P76" s="120">
        <f>_xlfn.IFERROR(VLOOKUP(O76,シングルスリスト,2,FALSE),"")</f>
      </c>
      <c r="Q76" s="120"/>
      <c r="R76" s="120"/>
      <c r="S76" s="120"/>
      <c r="V76" s="84">
        <v>69</v>
      </c>
      <c r="W76" s="122">
        <f>_xlfn.IFERROR(VLOOKUP(V76,ダブルスリスト,3,FALSE),"")</f>
      </c>
      <c r="X76" s="122"/>
      <c r="Y76" s="122"/>
      <c r="Z76" s="122"/>
      <c r="AA76" s="122"/>
      <c r="AB76" s="122"/>
    </row>
    <row r="77" spans="15:28" ht="26.25" customHeight="1">
      <c r="O77" s="4">
        <v>70</v>
      </c>
      <c r="P77" s="120">
        <f>_xlfn.IFERROR(VLOOKUP(O77,シングルスリスト,2,FALSE),"")</f>
      </c>
      <c r="Q77" s="120"/>
      <c r="R77" s="120"/>
      <c r="S77" s="120"/>
      <c r="V77" s="84">
        <v>70</v>
      </c>
      <c r="W77" s="122">
        <f>_xlfn.IFERROR(VLOOKUP(V77,ダブルスリスト,3,FALSE),"")</f>
      </c>
      <c r="X77" s="122"/>
      <c r="Y77" s="122"/>
      <c r="Z77" s="122"/>
      <c r="AA77" s="122"/>
      <c r="AB77" s="122"/>
    </row>
    <row r="78" spans="15:28" ht="26.25" customHeight="1">
      <c r="O78" s="4">
        <v>71</v>
      </c>
      <c r="P78" s="120">
        <f>_xlfn.IFERROR(VLOOKUP(O78,シングルスリスト,2,FALSE),"")</f>
      </c>
      <c r="Q78" s="120"/>
      <c r="R78" s="120"/>
      <c r="S78" s="120"/>
      <c r="V78" s="84">
        <v>71</v>
      </c>
      <c r="W78" s="122">
        <f>_xlfn.IFERROR(VLOOKUP(V78,ダブルスリスト,3,FALSE),"")</f>
      </c>
      <c r="X78" s="122"/>
      <c r="Y78" s="122"/>
      <c r="Z78" s="122"/>
      <c r="AA78" s="122"/>
      <c r="AB78" s="122"/>
    </row>
    <row r="79" spans="15:28" ht="26.25" customHeight="1">
      <c r="O79" s="4">
        <v>72</v>
      </c>
      <c r="P79" s="120">
        <f>_xlfn.IFERROR(VLOOKUP(O79,シングルスリスト,2,FALSE),"")</f>
      </c>
      <c r="Q79" s="120"/>
      <c r="R79" s="120"/>
      <c r="S79" s="120"/>
      <c r="V79" s="84">
        <v>72</v>
      </c>
      <c r="W79" s="122">
        <f>_xlfn.IFERROR(VLOOKUP(V79,ダブルスリスト,3,FALSE),"")</f>
      </c>
      <c r="X79" s="122"/>
      <c r="Y79" s="122"/>
      <c r="Z79" s="122"/>
      <c r="AA79" s="122"/>
      <c r="AB79" s="122"/>
    </row>
    <row r="80" spans="15:28" ht="26.25" customHeight="1">
      <c r="O80" s="4">
        <v>73</v>
      </c>
      <c r="P80" s="120">
        <f>_xlfn.IFERROR(VLOOKUP(O80,シングルスリスト,2,FALSE),"")</f>
      </c>
      <c r="Q80" s="120"/>
      <c r="R80" s="120"/>
      <c r="S80" s="120"/>
      <c r="V80" s="84">
        <v>73</v>
      </c>
      <c r="W80" s="122">
        <f>_xlfn.IFERROR(VLOOKUP(V80,ダブルスリスト,3,FALSE),"")</f>
      </c>
      <c r="X80" s="122"/>
      <c r="Y80" s="122"/>
      <c r="Z80" s="122"/>
      <c r="AA80" s="122"/>
      <c r="AB80" s="122"/>
    </row>
    <row r="81" spans="15:28" ht="26.25" customHeight="1">
      <c r="O81" s="4">
        <v>74</v>
      </c>
      <c r="P81" s="120">
        <f>_xlfn.IFERROR(VLOOKUP(O81,シングルスリスト,2,FALSE),"")</f>
      </c>
      <c r="Q81" s="120"/>
      <c r="R81" s="120"/>
      <c r="S81" s="120"/>
      <c r="V81" s="84">
        <v>74</v>
      </c>
      <c r="W81" s="122">
        <f>_xlfn.IFERROR(VLOOKUP(V81,ダブルスリスト,3,FALSE),"")</f>
      </c>
      <c r="X81" s="122"/>
      <c r="Y81" s="122"/>
      <c r="Z81" s="122"/>
      <c r="AA81" s="122"/>
      <c r="AB81" s="122"/>
    </row>
    <row r="82" spans="15:28" ht="26.25" customHeight="1">
      <c r="O82" s="4">
        <v>75</v>
      </c>
      <c r="P82" s="120">
        <f>_xlfn.IFERROR(VLOOKUP(O82,シングルスリスト,2,FALSE),"")</f>
      </c>
      <c r="Q82" s="120"/>
      <c r="R82" s="120"/>
      <c r="S82" s="120"/>
      <c r="V82" s="84">
        <v>75</v>
      </c>
      <c r="W82" s="122">
        <f>_xlfn.IFERROR(VLOOKUP(V82,ダブルスリスト,3,FALSE),"")</f>
      </c>
      <c r="X82" s="122"/>
      <c r="Y82" s="122"/>
      <c r="Z82" s="122"/>
      <c r="AA82" s="122"/>
      <c r="AB82" s="122"/>
    </row>
    <row r="83" spans="15:28" ht="26.25" customHeight="1">
      <c r="O83" s="4">
        <v>76</v>
      </c>
      <c r="P83" s="120">
        <f>_xlfn.IFERROR(VLOOKUP(O83,シングルスリスト,2,FALSE),"")</f>
      </c>
      <c r="Q83" s="120"/>
      <c r="R83" s="120"/>
      <c r="S83" s="120"/>
      <c r="V83" s="84">
        <v>76</v>
      </c>
      <c r="W83" s="122">
        <f>_xlfn.IFERROR(VLOOKUP(V83,ダブルスリスト,3,FALSE),"")</f>
      </c>
      <c r="X83" s="122"/>
      <c r="Y83" s="122"/>
      <c r="Z83" s="122"/>
      <c r="AA83" s="122"/>
      <c r="AB83" s="122"/>
    </row>
    <row r="84" spans="15:28" ht="26.25" customHeight="1">
      <c r="O84" s="4">
        <v>77</v>
      </c>
      <c r="P84" s="120">
        <f>_xlfn.IFERROR(VLOOKUP(O84,シングルスリスト,2,FALSE),"")</f>
      </c>
      <c r="Q84" s="120"/>
      <c r="R84" s="120"/>
      <c r="S84" s="120"/>
      <c r="V84" s="84">
        <v>77</v>
      </c>
      <c r="W84" s="122">
        <f>_xlfn.IFERROR(VLOOKUP(V84,ダブルスリスト,3,FALSE),"")</f>
      </c>
      <c r="X84" s="122"/>
      <c r="Y84" s="122"/>
      <c r="Z84" s="122"/>
      <c r="AA84" s="122"/>
      <c r="AB84" s="122"/>
    </row>
    <row r="85" spans="15:28" ht="26.25" customHeight="1">
      <c r="O85" s="4">
        <v>78</v>
      </c>
      <c r="P85" s="120">
        <f>_xlfn.IFERROR(VLOOKUP(O85,シングルスリスト,2,FALSE),"")</f>
      </c>
      <c r="Q85" s="120"/>
      <c r="R85" s="120"/>
      <c r="S85" s="120"/>
      <c r="V85" s="84">
        <v>78</v>
      </c>
      <c r="W85" s="122">
        <f>_xlfn.IFERROR(VLOOKUP(V85,ダブルスリスト,3,FALSE),"")</f>
      </c>
      <c r="X85" s="122"/>
      <c r="Y85" s="122"/>
      <c r="Z85" s="122"/>
      <c r="AA85" s="122"/>
      <c r="AB85" s="122"/>
    </row>
    <row r="86" spans="15:28" ht="26.25" customHeight="1">
      <c r="O86" s="4">
        <v>79</v>
      </c>
      <c r="P86" s="120">
        <f>_xlfn.IFERROR(VLOOKUP(O86,シングルスリスト,2,FALSE),"")</f>
      </c>
      <c r="Q86" s="120"/>
      <c r="R86" s="120"/>
      <c r="S86" s="120"/>
      <c r="V86" s="84">
        <v>79</v>
      </c>
      <c r="W86" s="122">
        <f>_xlfn.IFERROR(VLOOKUP(V86,ダブルスリスト,3,FALSE),"")</f>
      </c>
      <c r="X86" s="122"/>
      <c r="Y86" s="122"/>
      <c r="Z86" s="122"/>
      <c r="AA86" s="122"/>
      <c r="AB86" s="122"/>
    </row>
    <row r="87" spans="15:28" ht="26.25" customHeight="1">
      <c r="O87" s="4">
        <v>80</v>
      </c>
      <c r="P87" s="120">
        <f>_xlfn.IFERROR(VLOOKUP(O87,シングルスリスト,2,FALSE),"")</f>
      </c>
      <c r="Q87" s="120"/>
      <c r="R87" s="120"/>
      <c r="S87" s="120"/>
      <c r="V87" s="84">
        <v>80</v>
      </c>
      <c r="W87" s="122">
        <f>_xlfn.IFERROR(VLOOKUP(V87,ダブルスリスト,3,FALSE),"")</f>
      </c>
      <c r="X87" s="122"/>
      <c r="Y87" s="122"/>
      <c r="Z87" s="122"/>
      <c r="AA87" s="122"/>
      <c r="AB87" s="122"/>
    </row>
    <row r="88" spans="15:28" ht="26.25" customHeight="1">
      <c r="O88" s="4">
        <v>81</v>
      </c>
      <c r="P88" s="120">
        <f>_xlfn.IFERROR(VLOOKUP(O88,シングルスリスト,2,FALSE),"")</f>
      </c>
      <c r="Q88" s="120"/>
      <c r="R88" s="120"/>
      <c r="S88" s="120"/>
      <c r="V88" s="84">
        <v>81</v>
      </c>
      <c r="W88" s="122">
        <f>_xlfn.IFERROR(VLOOKUP(V88,ダブルスリスト,3,FALSE),"")</f>
      </c>
      <c r="X88" s="122"/>
      <c r="Y88" s="122"/>
      <c r="Z88" s="122"/>
      <c r="AA88" s="122"/>
      <c r="AB88" s="122"/>
    </row>
    <row r="89" spans="15:28" ht="26.25" customHeight="1">
      <c r="O89" s="4">
        <v>82</v>
      </c>
      <c r="P89" s="120">
        <f>_xlfn.IFERROR(VLOOKUP(O89,シングルスリスト,2,FALSE),"")</f>
      </c>
      <c r="Q89" s="120"/>
      <c r="R89" s="120"/>
      <c r="S89" s="120"/>
      <c r="V89" s="84">
        <v>82</v>
      </c>
      <c r="W89" s="122">
        <f>_xlfn.IFERROR(VLOOKUP(V89,ダブルスリスト,3,FALSE),"")</f>
      </c>
      <c r="X89" s="122"/>
      <c r="Y89" s="122"/>
      <c r="Z89" s="122"/>
      <c r="AA89" s="122"/>
      <c r="AB89" s="122"/>
    </row>
    <row r="90" spans="15:28" ht="26.25" customHeight="1">
      <c r="O90" s="4">
        <v>83</v>
      </c>
      <c r="P90" s="120">
        <f>_xlfn.IFERROR(VLOOKUP(O90,シングルスリスト,2,FALSE),"")</f>
      </c>
      <c r="Q90" s="120"/>
      <c r="R90" s="120"/>
      <c r="S90" s="120"/>
      <c r="V90" s="84">
        <v>83</v>
      </c>
      <c r="W90" s="122">
        <f>_xlfn.IFERROR(VLOOKUP(V90,ダブルスリスト,3,FALSE),"")</f>
      </c>
      <c r="X90" s="122"/>
      <c r="Y90" s="122"/>
      <c r="Z90" s="122"/>
      <c r="AA90" s="122"/>
      <c r="AB90" s="122"/>
    </row>
    <row r="91" spans="15:28" ht="26.25" customHeight="1">
      <c r="O91" s="4">
        <v>84</v>
      </c>
      <c r="P91" s="120">
        <f>_xlfn.IFERROR(VLOOKUP(O91,シングルスリスト,2,FALSE),"")</f>
      </c>
      <c r="Q91" s="120"/>
      <c r="R91" s="120"/>
      <c r="S91" s="120"/>
      <c r="V91" s="84">
        <v>84</v>
      </c>
      <c r="W91" s="122">
        <f>_xlfn.IFERROR(VLOOKUP(V91,ダブルスリスト,3,FALSE),"")</f>
      </c>
      <c r="X91" s="122"/>
      <c r="Y91" s="122"/>
      <c r="Z91" s="122"/>
      <c r="AA91" s="122"/>
      <c r="AB91" s="122"/>
    </row>
    <row r="92" spans="15:28" ht="26.25" customHeight="1">
      <c r="O92" s="4">
        <v>85</v>
      </c>
      <c r="P92" s="120">
        <f>_xlfn.IFERROR(VLOOKUP(O92,シングルスリスト,2,FALSE),"")</f>
      </c>
      <c r="Q92" s="120"/>
      <c r="R92" s="120"/>
      <c r="S92" s="120"/>
      <c r="V92" s="84">
        <v>85</v>
      </c>
      <c r="W92" s="122">
        <f>_xlfn.IFERROR(VLOOKUP(V92,ダブルスリスト,3,FALSE),"")</f>
      </c>
      <c r="X92" s="122"/>
      <c r="Y92" s="122"/>
      <c r="Z92" s="122"/>
      <c r="AA92" s="122"/>
      <c r="AB92" s="122"/>
    </row>
    <row r="93" spans="15:28" ht="26.25" customHeight="1">
      <c r="O93" s="4">
        <v>86</v>
      </c>
      <c r="P93" s="120">
        <f>_xlfn.IFERROR(VLOOKUP(O93,シングルスリスト,2,FALSE),"")</f>
      </c>
      <c r="Q93" s="120"/>
      <c r="R93" s="120"/>
      <c r="S93" s="120"/>
      <c r="V93" s="84">
        <v>86</v>
      </c>
      <c r="W93" s="122">
        <f>_xlfn.IFERROR(VLOOKUP(V93,ダブルスリスト,3,FALSE),"")</f>
      </c>
      <c r="X93" s="122"/>
      <c r="Y93" s="122"/>
      <c r="Z93" s="122"/>
      <c r="AA93" s="122"/>
      <c r="AB93" s="122"/>
    </row>
    <row r="94" spans="15:28" ht="26.25" customHeight="1">
      <c r="O94" s="4">
        <v>87</v>
      </c>
      <c r="P94" s="120">
        <f>_xlfn.IFERROR(VLOOKUP(O94,シングルスリスト,2,FALSE),"")</f>
      </c>
      <c r="Q94" s="120"/>
      <c r="R94" s="120"/>
      <c r="S94" s="120"/>
      <c r="V94" s="84">
        <v>87</v>
      </c>
      <c r="W94" s="122">
        <f>_xlfn.IFERROR(VLOOKUP(V94,ダブルスリスト,3,FALSE),"")</f>
      </c>
      <c r="X94" s="122"/>
      <c r="Y94" s="122"/>
      <c r="Z94" s="122"/>
      <c r="AA94" s="122"/>
      <c r="AB94" s="122"/>
    </row>
    <row r="95" spans="15:28" ht="26.25" customHeight="1">
      <c r="O95" s="4">
        <v>88</v>
      </c>
      <c r="P95" s="120">
        <f>_xlfn.IFERROR(VLOOKUP(O95,シングルスリスト,2,FALSE),"")</f>
      </c>
      <c r="Q95" s="120"/>
      <c r="R95" s="120"/>
      <c r="S95" s="120"/>
      <c r="V95" s="84">
        <v>88</v>
      </c>
      <c r="W95" s="122">
        <f>_xlfn.IFERROR(VLOOKUP(V95,ダブルスリスト,3,FALSE),"")</f>
      </c>
      <c r="X95" s="122"/>
      <c r="Y95" s="122"/>
      <c r="Z95" s="122"/>
      <c r="AA95" s="122"/>
      <c r="AB95" s="122"/>
    </row>
    <row r="96" spans="15:28" ht="26.25" customHeight="1">
      <c r="O96" s="4">
        <v>89</v>
      </c>
      <c r="P96" s="120">
        <f>_xlfn.IFERROR(VLOOKUP(O96,シングルスリスト,2,FALSE),"")</f>
      </c>
      <c r="Q96" s="120"/>
      <c r="R96" s="120"/>
      <c r="S96" s="120"/>
      <c r="V96" s="84">
        <v>89</v>
      </c>
      <c r="W96" s="122">
        <f>_xlfn.IFERROR(VLOOKUP(V96,ダブルスリスト,3,FALSE),"")</f>
      </c>
      <c r="X96" s="122"/>
      <c r="Y96" s="122"/>
      <c r="Z96" s="122"/>
      <c r="AA96" s="122"/>
      <c r="AB96" s="122"/>
    </row>
    <row r="97" spans="15:28" ht="26.25" customHeight="1">
      <c r="O97" s="4">
        <v>90</v>
      </c>
      <c r="P97" s="120">
        <f>_xlfn.IFERROR(VLOOKUP(O97,シングルスリスト,2,FALSE),"")</f>
      </c>
      <c r="Q97" s="120"/>
      <c r="R97" s="120"/>
      <c r="S97" s="120"/>
      <c r="V97" s="84">
        <v>90</v>
      </c>
      <c r="W97" s="122">
        <f>_xlfn.IFERROR(VLOOKUP(V97,ダブルスリスト,3,FALSE),"")</f>
      </c>
      <c r="X97" s="122"/>
      <c r="Y97" s="122"/>
      <c r="Z97" s="122"/>
      <c r="AA97" s="122"/>
      <c r="AB97" s="122"/>
    </row>
    <row r="98" spans="15:28" ht="26.25" customHeight="1">
      <c r="O98" s="4">
        <v>91</v>
      </c>
      <c r="P98" s="120">
        <f>_xlfn.IFERROR(VLOOKUP(O98,シングルスリスト,2,FALSE),"")</f>
      </c>
      <c r="Q98" s="120"/>
      <c r="R98" s="120"/>
      <c r="S98" s="120"/>
      <c r="V98" s="84">
        <v>91</v>
      </c>
      <c r="W98" s="122">
        <f>_xlfn.IFERROR(VLOOKUP(V98,ダブルスリスト,3,FALSE),"")</f>
      </c>
      <c r="X98" s="122"/>
      <c r="Y98" s="122"/>
      <c r="Z98" s="122"/>
      <c r="AA98" s="122"/>
      <c r="AB98" s="122"/>
    </row>
    <row r="99" spans="15:28" ht="26.25" customHeight="1">
      <c r="O99" s="4">
        <v>92</v>
      </c>
      <c r="P99" s="120">
        <f>_xlfn.IFERROR(VLOOKUP(O99,シングルスリスト,2,FALSE),"")</f>
      </c>
      <c r="Q99" s="120"/>
      <c r="R99" s="120"/>
      <c r="S99" s="120"/>
      <c r="V99" s="84">
        <v>92</v>
      </c>
      <c r="W99" s="122">
        <f>_xlfn.IFERROR(VLOOKUP(V99,ダブルスリスト,3,FALSE),"")</f>
      </c>
      <c r="X99" s="122"/>
      <c r="Y99" s="122"/>
      <c r="Z99" s="122"/>
      <c r="AA99" s="122"/>
      <c r="AB99" s="122"/>
    </row>
    <row r="100" spans="15:28" ht="26.25" customHeight="1">
      <c r="O100" s="4">
        <v>93</v>
      </c>
      <c r="P100" s="120">
        <f>_xlfn.IFERROR(VLOOKUP(O100,シングルスリスト,2,FALSE),"")</f>
      </c>
      <c r="Q100" s="120"/>
      <c r="R100" s="120"/>
      <c r="S100" s="120"/>
      <c r="V100" s="84">
        <v>93</v>
      </c>
      <c r="W100" s="122">
        <f>_xlfn.IFERROR(VLOOKUP(V100,ダブルスリスト,3,FALSE),"")</f>
      </c>
      <c r="X100" s="122"/>
      <c r="Y100" s="122"/>
      <c r="Z100" s="122"/>
      <c r="AA100" s="122"/>
      <c r="AB100" s="122"/>
    </row>
    <row r="101" spans="15:28" ht="26.25" customHeight="1">
      <c r="O101" s="4">
        <v>94</v>
      </c>
      <c r="P101" s="120">
        <f>_xlfn.IFERROR(VLOOKUP(O101,シングルスリスト,2,FALSE),"")</f>
      </c>
      <c r="Q101" s="120"/>
      <c r="R101" s="120"/>
      <c r="S101" s="120"/>
      <c r="V101" s="84">
        <v>94</v>
      </c>
      <c r="W101" s="122">
        <f>_xlfn.IFERROR(VLOOKUP(V101,ダブルスリスト,3,FALSE),"")</f>
      </c>
      <c r="X101" s="122"/>
      <c r="Y101" s="122"/>
      <c r="Z101" s="122"/>
      <c r="AA101" s="122"/>
      <c r="AB101" s="122"/>
    </row>
    <row r="102" spans="15:28" ht="26.25" customHeight="1">
      <c r="O102" s="4">
        <v>95</v>
      </c>
      <c r="P102" s="120">
        <f>_xlfn.IFERROR(VLOOKUP(O102,シングルスリスト,2,FALSE),"")</f>
      </c>
      <c r="Q102" s="120"/>
      <c r="R102" s="120"/>
      <c r="S102" s="120"/>
      <c r="V102" s="84">
        <v>95</v>
      </c>
      <c r="W102" s="122">
        <f>_xlfn.IFERROR(VLOOKUP(V102,ダブルスリスト,3,FALSE),"")</f>
      </c>
      <c r="X102" s="122"/>
      <c r="Y102" s="122"/>
      <c r="Z102" s="122"/>
      <c r="AA102" s="122"/>
      <c r="AB102" s="122"/>
    </row>
    <row r="103" spans="15:28" ht="26.25" customHeight="1">
      <c r="O103" s="4">
        <v>96</v>
      </c>
      <c r="P103" s="120">
        <f>_xlfn.IFERROR(VLOOKUP(O103,シングルスリスト,2,FALSE),"")</f>
      </c>
      <c r="Q103" s="120"/>
      <c r="R103" s="120"/>
      <c r="S103" s="120"/>
      <c r="V103" s="84">
        <v>96</v>
      </c>
      <c r="W103" s="122">
        <f>_xlfn.IFERROR(VLOOKUP(V103,ダブルスリスト,3,FALSE),"")</f>
      </c>
      <c r="X103" s="122"/>
      <c r="Y103" s="122"/>
      <c r="Z103" s="122"/>
      <c r="AA103" s="122"/>
      <c r="AB103" s="122"/>
    </row>
    <row r="104" spans="15:28" ht="26.25" customHeight="1">
      <c r="O104" s="4">
        <v>97</v>
      </c>
      <c r="P104" s="120">
        <f>_xlfn.IFERROR(VLOOKUP(O104,シングルスリスト,2,FALSE),"")</f>
      </c>
      <c r="Q104" s="120"/>
      <c r="R104" s="120"/>
      <c r="S104" s="120"/>
      <c r="V104" s="84">
        <v>97</v>
      </c>
      <c r="W104" s="122">
        <f>_xlfn.IFERROR(VLOOKUP(V104,ダブルスリスト,3,FALSE),"")</f>
      </c>
      <c r="X104" s="122"/>
      <c r="Y104" s="122"/>
      <c r="Z104" s="122"/>
      <c r="AA104" s="122"/>
      <c r="AB104" s="122"/>
    </row>
    <row r="105" spans="15:28" ht="26.25" customHeight="1">
      <c r="O105" s="4">
        <v>98</v>
      </c>
      <c r="P105" s="120">
        <f>_xlfn.IFERROR(VLOOKUP(O105,シングルスリスト,2,FALSE),"")</f>
      </c>
      <c r="Q105" s="120"/>
      <c r="R105" s="120"/>
      <c r="S105" s="120"/>
      <c r="V105" s="84">
        <v>98</v>
      </c>
      <c r="W105" s="122">
        <f>_xlfn.IFERROR(VLOOKUP(V105,ダブルスリスト,3,FALSE),"")</f>
      </c>
      <c r="X105" s="122"/>
      <c r="Y105" s="122"/>
      <c r="Z105" s="122"/>
      <c r="AA105" s="122"/>
      <c r="AB105" s="122"/>
    </row>
    <row r="106" spans="15:28" ht="26.25" customHeight="1">
      <c r="O106" s="4">
        <v>99</v>
      </c>
      <c r="P106" s="120">
        <f>_xlfn.IFERROR(VLOOKUP(O106,シングルスリスト,2,FALSE),"")</f>
      </c>
      <c r="Q106" s="120"/>
      <c r="R106" s="120"/>
      <c r="S106" s="120"/>
      <c r="V106" s="84">
        <v>99</v>
      </c>
      <c r="W106" s="122">
        <f>_xlfn.IFERROR(VLOOKUP(V106,ダブルスリスト,3,FALSE),"")</f>
      </c>
      <c r="X106" s="122"/>
      <c r="Y106" s="122"/>
      <c r="Z106" s="122"/>
      <c r="AA106" s="122"/>
      <c r="AB106" s="122"/>
    </row>
    <row r="107" spans="15:28" ht="26.25" customHeight="1">
      <c r="O107" s="4">
        <v>100</v>
      </c>
      <c r="P107" s="120">
        <f>_xlfn.IFERROR(VLOOKUP(O107,シングルスリスト,2,FALSE),"")</f>
      </c>
      <c r="Q107" s="120"/>
      <c r="R107" s="120"/>
      <c r="S107" s="120"/>
      <c r="V107" s="84">
        <v>100</v>
      </c>
      <c r="W107" s="122">
        <f>_xlfn.IFERROR(VLOOKUP(V107,ダブルスリスト,3,FALSE),"")</f>
      </c>
      <c r="X107" s="122"/>
      <c r="Y107" s="122"/>
      <c r="Z107" s="122"/>
      <c r="AA107" s="122"/>
      <c r="AB107" s="122"/>
    </row>
    <row r="108" spans="15:28" ht="26.25" customHeight="1">
      <c r="O108" s="4">
        <v>101</v>
      </c>
      <c r="P108" s="120">
        <f>_xlfn.IFERROR(VLOOKUP(O108,シングルスリスト,2,FALSE),"")</f>
      </c>
      <c r="Q108" s="120"/>
      <c r="R108" s="120"/>
      <c r="S108" s="120"/>
      <c r="V108" s="84">
        <v>101</v>
      </c>
      <c r="W108" s="122">
        <f>_xlfn.IFERROR(VLOOKUP(V108,ダブルスリスト,3,FALSE),"")</f>
      </c>
      <c r="X108" s="122"/>
      <c r="Y108" s="122"/>
      <c r="Z108" s="122"/>
      <c r="AA108" s="122"/>
      <c r="AB108" s="122"/>
    </row>
    <row r="109" spans="15:28" ht="26.25" customHeight="1">
      <c r="O109" s="4">
        <v>102</v>
      </c>
      <c r="P109" s="120">
        <f>_xlfn.IFERROR(VLOOKUP(O109,シングルスリスト,2,FALSE),"")</f>
      </c>
      <c r="Q109" s="120"/>
      <c r="R109" s="120"/>
      <c r="S109" s="120"/>
      <c r="V109" s="84">
        <v>102</v>
      </c>
      <c r="W109" s="122">
        <f>_xlfn.IFERROR(VLOOKUP(V109,ダブルスリスト,3,FALSE),"")</f>
      </c>
      <c r="X109" s="122"/>
      <c r="Y109" s="122"/>
      <c r="Z109" s="122"/>
      <c r="AA109" s="122"/>
      <c r="AB109" s="122"/>
    </row>
    <row r="110" spans="15:28" ht="26.25" customHeight="1">
      <c r="O110" s="4">
        <v>103</v>
      </c>
      <c r="P110" s="120">
        <f>_xlfn.IFERROR(VLOOKUP(O110,シングルスリスト,2,FALSE),"")</f>
      </c>
      <c r="Q110" s="120"/>
      <c r="R110" s="120"/>
      <c r="S110" s="120"/>
      <c r="V110" s="84">
        <v>103</v>
      </c>
      <c r="W110" s="122">
        <f>_xlfn.IFERROR(VLOOKUP(V110,ダブルスリスト,3,FALSE),"")</f>
      </c>
      <c r="X110" s="122"/>
      <c r="Y110" s="122"/>
      <c r="Z110" s="122"/>
      <c r="AA110" s="122"/>
      <c r="AB110" s="122"/>
    </row>
    <row r="111" spans="15:28" ht="26.25" customHeight="1">
      <c r="O111" s="4">
        <v>104</v>
      </c>
      <c r="P111" s="120">
        <f>_xlfn.IFERROR(VLOOKUP(O111,シングルスリスト,2,FALSE),"")</f>
      </c>
      <c r="Q111" s="120"/>
      <c r="R111" s="120"/>
      <c r="S111" s="120"/>
      <c r="V111" s="84">
        <v>104</v>
      </c>
      <c r="W111" s="122">
        <f>_xlfn.IFERROR(VLOOKUP(V111,ダブルスリスト,3,FALSE),"")</f>
      </c>
      <c r="X111" s="122"/>
      <c r="Y111" s="122"/>
      <c r="Z111" s="122"/>
      <c r="AA111" s="122"/>
      <c r="AB111" s="122"/>
    </row>
    <row r="112" spans="15:28" ht="26.25" customHeight="1">
      <c r="O112" s="4">
        <v>105</v>
      </c>
      <c r="P112" s="120">
        <f>_xlfn.IFERROR(VLOOKUP(O112,シングルスリスト,2,FALSE),"")</f>
      </c>
      <c r="Q112" s="120"/>
      <c r="R112" s="120"/>
      <c r="S112" s="120"/>
      <c r="V112" s="84">
        <v>105</v>
      </c>
      <c r="W112" s="122">
        <f>_xlfn.IFERROR(VLOOKUP(V112,ダブルスリスト,3,FALSE),"")</f>
      </c>
      <c r="X112" s="122"/>
      <c r="Y112" s="122"/>
      <c r="Z112" s="122"/>
      <c r="AA112" s="122"/>
      <c r="AB112" s="122"/>
    </row>
    <row r="113" spans="15:28" ht="26.25" customHeight="1">
      <c r="O113" s="4">
        <v>106</v>
      </c>
      <c r="P113" s="120">
        <f>_xlfn.IFERROR(VLOOKUP(O113,シングルスリスト,2,FALSE),"")</f>
      </c>
      <c r="Q113" s="120"/>
      <c r="R113" s="120"/>
      <c r="S113" s="120"/>
      <c r="V113" s="84">
        <v>106</v>
      </c>
      <c r="W113" s="122">
        <f>_xlfn.IFERROR(VLOOKUP(V113,ダブルスリスト,3,FALSE),"")</f>
      </c>
      <c r="X113" s="122"/>
      <c r="Y113" s="122"/>
      <c r="Z113" s="122"/>
      <c r="AA113" s="122"/>
      <c r="AB113" s="122"/>
    </row>
    <row r="114" spans="15:28" ht="26.25" customHeight="1">
      <c r="O114" s="4">
        <v>107</v>
      </c>
      <c r="P114" s="120">
        <f>_xlfn.IFERROR(VLOOKUP(O114,シングルスリスト,2,FALSE),"")</f>
      </c>
      <c r="Q114" s="120"/>
      <c r="R114" s="120"/>
      <c r="S114" s="120"/>
      <c r="V114" s="84">
        <v>107</v>
      </c>
      <c r="W114" s="122">
        <f>_xlfn.IFERROR(VLOOKUP(V114,ダブルスリスト,3,FALSE),"")</f>
      </c>
      <c r="X114" s="122"/>
      <c r="Y114" s="122"/>
      <c r="Z114" s="122"/>
      <c r="AA114" s="122"/>
      <c r="AB114" s="122"/>
    </row>
    <row r="115" spans="15:28" ht="26.25" customHeight="1">
      <c r="O115" s="4">
        <v>108</v>
      </c>
      <c r="P115" s="120">
        <f>_xlfn.IFERROR(VLOOKUP(O115,シングルスリスト,2,FALSE),"")</f>
      </c>
      <c r="Q115" s="120"/>
      <c r="R115" s="120"/>
      <c r="S115" s="120"/>
      <c r="V115" s="84">
        <v>108</v>
      </c>
      <c r="W115" s="122">
        <f>_xlfn.IFERROR(VLOOKUP(V115,ダブルスリスト,3,FALSE),"")</f>
      </c>
      <c r="X115" s="122"/>
      <c r="Y115" s="122"/>
      <c r="Z115" s="122"/>
      <c r="AA115" s="122"/>
      <c r="AB115" s="122"/>
    </row>
    <row r="116" spans="15:28" ht="26.25" customHeight="1">
      <c r="O116" s="4">
        <v>109</v>
      </c>
      <c r="P116" s="120">
        <f>_xlfn.IFERROR(VLOOKUP(O116,シングルスリスト,2,FALSE),"")</f>
      </c>
      <c r="Q116" s="120"/>
      <c r="R116" s="120"/>
      <c r="S116" s="120"/>
      <c r="V116" s="84">
        <v>109</v>
      </c>
      <c r="W116" s="122">
        <f>_xlfn.IFERROR(VLOOKUP(V116,ダブルスリスト,3,FALSE),"")</f>
      </c>
      <c r="X116" s="122"/>
      <c r="Y116" s="122"/>
      <c r="Z116" s="122"/>
      <c r="AA116" s="122"/>
      <c r="AB116" s="122"/>
    </row>
    <row r="117" spans="15:28" ht="26.25" customHeight="1">
      <c r="O117" s="4">
        <v>110</v>
      </c>
      <c r="P117" s="120">
        <f>_xlfn.IFERROR(VLOOKUP(O117,シングルスリスト,2,FALSE),"")</f>
      </c>
      <c r="Q117" s="120"/>
      <c r="R117" s="120"/>
      <c r="S117" s="120"/>
      <c r="V117" s="84">
        <v>110</v>
      </c>
      <c r="W117" s="122">
        <f>_xlfn.IFERROR(VLOOKUP(V117,ダブルスリスト,3,FALSE),"")</f>
      </c>
      <c r="X117" s="122"/>
      <c r="Y117" s="122"/>
      <c r="Z117" s="122"/>
      <c r="AA117" s="122"/>
      <c r="AB117" s="122"/>
    </row>
    <row r="118" spans="15:28" ht="26.25" customHeight="1">
      <c r="O118" s="4">
        <v>111</v>
      </c>
      <c r="P118" s="120">
        <f>_xlfn.IFERROR(VLOOKUP(O118,シングルスリスト,2,FALSE),"")</f>
      </c>
      <c r="Q118" s="120"/>
      <c r="R118" s="120"/>
      <c r="S118" s="120"/>
      <c r="V118" s="84">
        <v>111</v>
      </c>
      <c r="W118" s="122">
        <f>_xlfn.IFERROR(VLOOKUP(V118,ダブルスリスト,3,FALSE),"")</f>
      </c>
      <c r="X118" s="122"/>
      <c r="Y118" s="122"/>
      <c r="Z118" s="122"/>
      <c r="AA118" s="122"/>
      <c r="AB118" s="122"/>
    </row>
    <row r="119" spans="15:28" ht="26.25" customHeight="1">
      <c r="O119" s="4">
        <v>112</v>
      </c>
      <c r="P119" s="120">
        <f>_xlfn.IFERROR(VLOOKUP(O119,シングルスリスト,2,FALSE),"")</f>
      </c>
      <c r="Q119" s="120"/>
      <c r="R119" s="120"/>
      <c r="S119" s="120"/>
      <c r="V119" s="84">
        <v>112</v>
      </c>
      <c r="W119" s="122">
        <f>_xlfn.IFERROR(VLOOKUP(V119,ダブルスリスト,3,FALSE),"")</f>
      </c>
      <c r="X119" s="122"/>
      <c r="Y119" s="122"/>
      <c r="Z119" s="122"/>
      <c r="AA119" s="122"/>
      <c r="AB119" s="122"/>
    </row>
    <row r="120" spans="15:28" ht="26.25" customHeight="1">
      <c r="O120" s="4">
        <v>113</v>
      </c>
      <c r="P120" s="120">
        <f>_xlfn.IFERROR(VLOOKUP(O120,シングルスリスト,2,FALSE),"")</f>
      </c>
      <c r="Q120" s="120"/>
      <c r="R120" s="120"/>
      <c r="S120" s="120"/>
      <c r="V120" s="84">
        <v>113</v>
      </c>
      <c r="W120" s="122">
        <f>_xlfn.IFERROR(VLOOKUP(V120,ダブルスリスト,3,FALSE),"")</f>
      </c>
      <c r="X120" s="122"/>
      <c r="Y120" s="122"/>
      <c r="Z120" s="122"/>
      <c r="AA120" s="122"/>
      <c r="AB120" s="122"/>
    </row>
    <row r="121" spans="15:28" ht="26.25" customHeight="1">
      <c r="O121" s="4">
        <v>114</v>
      </c>
      <c r="P121" s="120">
        <f>_xlfn.IFERROR(VLOOKUP(O121,シングルスリスト,2,FALSE),"")</f>
      </c>
      <c r="Q121" s="120"/>
      <c r="R121" s="120"/>
      <c r="S121" s="120"/>
      <c r="V121" s="84">
        <v>114</v>
      </c>
      <c r="W121" s="122">
        <f>_xlfn.IFERROR(VLOOKUP(V121,ダブルスリスト,3,FALSE),"")</f>
      </c>
      <c r="X121" s="122"/>
      <c r="Y121" s="122"/>
      <c r="Z121" s="122"/>
      <c r="AA121" s="122"/>
      <c r="AB121" s="122"/>
    </row>
    <row r="122" spans="15:28" ht="26.25" customHeight="1">
      <c r="O122" s="4">
        <v>115</v>
      </c>
      <c r="P122" s="120">
        <f>_xlfn.IFERROR(VLOOKUP(O122,シングルスリスト,2,FALSE),"")</f>
      </c>
      <c r="Q122" s="120"/>
      <c r="R122" s="120"/>
      <c r="S122" s="120"/>
      <c r="V122" s="84">
        <v>115</v>
      </c>
      <c r="W122" s="122">
        <f>_xlfn.IFERROR(VLOOKUP(V122,ダブルスリスト,3,FALSE),"")</f>
      </c>
      <c r="X122" s="122"/>
      <c r="Y122" s="122"/>
      <c r="Z122" s="122"/>
      <c r="AA122" s="122"/>
      <c r="AB122" s="122"/>
    </row>
    <row r="123" spans="15:28" ht="26.25" customHeight="1">
      <c r="O123" s="4">
        <v>116</v>
      </c>
      <c r="P123" s="120">
        <f>_xlfn.IFERROR(VLOOKUP(O123,シングルスリスト,2,FALSE),"")</f>
      </c>
      <c r="Q123" s="120"/>
      <c r="R123" s="120"/>
      <c r="S123" s="120"/>
      <c r="V123" s="84">
        <v>116</v>
      </c>
      <c r="W123" s="122">
        <f>_xlfn.IFERROR(VLOOKUP(V123,ダブルスリスト,3,FALSE),"")</f>
      </c>
      <c r="X123" s="122"/>
      <c r="Y123" s="122"/>
      <c r="Z123" s="122"/>
      <c r="AA123" s="122"/>
      <c r="AB123" s="122"/>
    </row>
    <row r="124" spans="15:28" ht="26.25" customHeight="1">
      <c r="O124" s="4">
        <v>117</v>
      </c>
      <c r="P124" s="120">
        <f>_xlfn.IFERROR(VLOOKUP(O124,シングルスリスト,2,FALSE),"")</f>
      </c>
      <c r="Q124" s="120"/>
      <c r="R124" s="120"/>
      <c r="S124" s="120"/>
      <c r="V124" s="84">
        <v>117</v>
      </c>
      <c r="W124" s="122">
        <f>_xlfn.IFERROR(VLOOKUP(V124,ダブルスリスト,3,FALSE),"")</f>
      </c>
      <c r="X124" s="122"/>
      <c r="Y124" s="122"/>
      <c r="Z124" s="122"/>
      <c r="AA124" s="122"/>
      <c r="AB124" s="122"/>
    </row>
    <row r="125" spans="15:28" ht="26.25" customHeight="1">
      <c r="O125" s="4">
        <v>118</v>
      </c>
      <c r="P125" s="120">
        <f>_xlfn.IFERROR(VLOOKUP(O125,シングルスリスト,2,FALSE),"")</f>
      </c>
      <c r="Q125" s="120"/>
      <c r="R125" s="120"/>
      <c r="S125" s="120"/>
      <c r="V125" s="84">
        <v>118</v>
      </c>
      <c r="W125" s="122">
        <f>_xlfn.IFERROR(VLOOKUP(V125,ダブルスリスト,3,FALSE),"")</f>
      </c>
      <c r="X125" s="122"/>
      <c r="Y125" s="122"/>
      <c r="Z125" s="122"/>
      <c r="AA125" s="122"/>
      <c r="AB125" s="122"/>
    </row>
    <row r="126" spans="15:28" ht="26.25" customHeight="1">
      <c r="O126" s="4">
        <v>119</v>
      </c>
      <c r="P126" s="120">
        <f>_xlfn.IFERROR(VLOOKUP(O126,シングルスリスト,2,FALSE),"")</f>
      </c>
      <c r="Q126" s="120"/>
      <c r="R126" s="120"/>
      <c r="S126" s="120"/>
      <c r="V126" s="84">
        <v>119</v>
      </c>
      <c r="W126" s="122">
        <f>_xlfn.IFERROR(VLOOKUP(V126,ダブルスリスト,3,FALSE),"")</f>
      </c>
      <c r="X126" s="122"/>
      <c r="Y126" s="122"/>
      <c r="Z126" s="122"/>
      <c r="AA126" s="122"/>
      <c r="AB126" s="122"/>
    </row>
    <row r="127" spans="15:28" ht="26.25" customHeight="1">
      <c r="O127" s="4">
        <v>120</v>
      </c>
      <c r="P127" s="120">
        <f>_xlfn.IFERROR(VLOOKUP(O127,シングルスリスト,2,FALSE),"")</f>
      </c>
      <c r="Q127" s="120"/>
      <c r="R127" s="120"/>
      <c r="S127" s="120"/>
      <c r="V127" s="84">
        <v>120</v>
      </c>
      <c r="W127" s="122">
        <f>_xlfn.IFERROR(VLOOKUP(V127,ダブルスリスト,3,FALSE),"")</f>
      </c>
      <c r="X127" s="122"/>
      <c r="Y127" s="122"/>
      <c r="Z127" s="122"/>
      <c r="AA127" s="122"/>
      <c r="AB127" s="122"/>
    </row>
  </sheetData>
  <sheetProtection password="CC7F" sheet="1"/>
  <mergeCells count="265">
    <mergeCell ref="W122:AB122"/>
    <mergeCell ref="W123:AB123"/>
    <mergeCell ref="W124:AB124"/>
    <mergeCell ref="W125:AB125"/>
    <mergeCell ref="W126:AB126"/>
    <mergeCell ref="W127:AB127"/>
    <mergeCell ref="W116:AB116"/>
    <mergeCell ref="W117:AB117"/>
    <mergeCell ref="W118:AB118"/>
    <mergeCell ref="W119:AB119"/>
    <mergeCell ref="W120:AB120"/>
    <mergeCell ref="W121:AB121"/>
    <mergeCell ref="W110:AB110"/>
    <mergeCell ref="W111:AB111"/>
    <mergeCell ref="W112:AB112"/>
    <mergeCell ref="W113:AB113"/>
    <mergeCell ref="W114:AB114"/>
    <mergeCell ref="W115:AB115"/>
    <mergeCell ref="W104:AB104"/>
    <mergeCell ref="W105:AB105"/>
    <mergeCell ref="W106:AB106"/>
    <mergeCell ref="W107:AB107"/>
    <mergeCell ref="W108:AB108"/>
    <mergeCell ref="W109:AB109"/>
    <mergeCell ref="W98:AB98"/>
    <mergeCell ref="W99:AB99"/>
    <mergeCell ref="W100:AB100"/>
    <mergeCell ref="W101:AB101"/>
    <mergeCell ref="W102:AB102"/>
    <mergeCell ref="W103:AB103"/>
    <mergeCell ref="W92:AB92"/>
    <mergeCell ref="W93:AB93"/>
    <mergeCell ref="W94:AB94"/>
    <mergeCell ref="W95:AB95"/>
    <mergeCell ref="W96:AB96"/>
    <mergeCell ref="W97:AB97"/>
    <mergeCell ref="W86:AB86"/>
    <mergeCell ref="W87:AB87"/>
    <mergeCell ref="W88:AB88"/>
    <mergeCell ref="W89:AB89"/>
    <mergeCell ref="W90:AB90"/>
    <mergeCell ref="W91:AB91"/>
    <mergeCell ref="W80:AB80"/>
    <mergeCell ref="W81:AB81"/>
    <mergeCell ref="W82:AB82"/>
    <mergeCell ref="W83:AB83"/>
    <mergeCell ref="W84:AB84"/>
    <mergeCell ref="W85:AB85"/>
    <mergeCell ref="W74:AB74"/>
    <mergeCell ref="W75:AB75"/>
    <mergeCell ref="W76:AB76"/>
    <mergeCell ref="W77:AB77"/>
    <mergeCell ref="W78:AB78"/>
    <mergeCell ref="W79:AB79"/>
    <mergeCell ref="W68:AB68"/>
    <mergeCell ref="W69:AB69"/>
    <mergeCell ref="W70:AB70"/>
    <mergeCell ref="W71:AB71"/>
    <mergeCell ref="W72:AB72"/>
    <mergeCell ref="W73:AB73"/>
    <mergeCell ref="W62:AB62"/>
    <mergeCell ref="W63:AB63"/>
    <mergeCell ref="W64:AB64"/>
    <mergeCell ref="W65:AB65"/>
    <mergeCell ref="W66:AB66"/>
    <mergeCell ref="W67:AB67"/>
    <mergeCell ref="W56:AB56"/>
    <mergeCell ref="W57:AB57"/>
    <mergeCell ref="W58:AB58"/>
    <mergeCell ref="W59:AB59"/>
    <mergeCell ref="W60:AB60"/>
    <mergeCell ref="W61:AB61"/>
    <mergeCell ref="W50:AB50"/>
    <mergeCell ref="W51:AB51"/>
    <mergeCell ref="W52:AB52"/>
    <mergeCell ref="W53:AB53"/>
    <mergeCell ref="W54:AB54"/>
    <mergeCell ref="W55:AB55"/>
    <mergeCell ref="W44:AB44"/>
    <mergeCell ref="W45:AB45"/>
    <mergeCell ref="W46:AB46"/>
    <mergeCell ref="W47:AB47"/>
    <mergeCell ref="W48:AB48"/>
    <mergeCell ref="W49:AB49"/>
    <mergeCell ref="W38:AB38"/>
    <mergeCell ref="W39:AB39"/>
    <mergeCell ref="W40:AB40"/>
    <mergeCell ref="W41:AB41"/>
    <mergeCell ref="W42:AB42"/>
    <mergeCell ref="W43:AB43"/>
    <mergeCell ref="W32:AB32"/>
    <mergeCell ref="W33:AB33"/>
    <mergeCell ref="W34:AB34"/>
    <mergeCell ref="W35:AB35"/>
    <mergeCell ref="W36:AB36"/>
    <mergeCell ref="W37:AB37"/>
    <mergeCell ref="W26:AB26"/>
    <mergeCell ref="W27:AB27"/>
    <mergeCell ref="W28:AB28"/>
    <mergeCell ref="W29:AB29"/>
    <mergeCell ref="W30:AB30"/>
    <mergeCell ref="W31:AB31"/>
    <mergeCell ref="W20:AB20"/>
    <mergeCell ref="W21:AB21"/>
    <mergeCell ref="W22:AB22"/>
    <mergeCell ref="W23:AB23"/>
    <mergeCell ref="W24:AB24"/>
    <mergeCell ref="W25:AB25"/>
    <mergeCell ref="W14:AB14"/>
    <mergeCell ref="W15:AB15"/>
    <mergeCell ref="W16:AB16"/>
    <mergeCell ref="W17:AB17"/>
    <mergeCell ref="W18:AB18"/>
    <mergeCell ref="W19:AB19"/>
    <mergeCell ref="P124:S124"/>
    <mergeCell ref="P125:S125"/>
    <mergeCell ref="P126:S126"/>
    <mergeCell ref="P127:S127"/>
    <mergeCell ref="W8:AB8"/>
    <mergeCell ref="W9:AB9"/>
    <mergeCell ref="W10:AB10"/>
    <mergeCell ref="W11:AB11"/>
    <mergeCell ref="W12:AB12"/>
    <mergeCell ref="W13:AB13"/>
    <mergeCell ref="P118:S118"/>
    <mergeCell ref="P119:S119"/>
    <mergeCell ref="P120:S120"/>
    <mergeCell ref="P121:S121"/>
    <mergeCell ref="P122:S122"/>
    <mergeCell ref="P123:S123"/>
    <mergeCell ref="P112:S112"/>
    <mergeCell ref="P113:S113"/>
    <mergeCell ref="P114:S114"/>
    <mergeCell ref="P115:S115"/>
    <mergeCell ref="P116:S116"/>
    <mergeCell ref="P117:S117"/>
    <mergeCell ref="P106:S106"/>
    <mergeCell ref="P107:S107"/>
    <mergeCell ref="P108:S108"/>
    <mergeCell ref="P109:S109"/>
    <mergeCell ref="P110:S110"/>
    <mergeCell ref="P111:S111"/>
    <mergeCell ref="P100:S100"/>
    <mergeCell ref="P101:S101"/>
    <mergeCell ref="P102:S102"/>
    <mergeCell ref="P103:S103"/>
    <mergeCell ref="P104:S104"/>
    <mergeCell ref="P105:S105"/>
    <mergeCell ref="P94:S94"/>
    <mergeCell ref="P95:S95"/>
    <mergeCell ref="P96:S96"/>
    <mergeCell ref="P97:S97"/>
    <mergeCell ref="P98:S98"/>
    <mergeCell ref="P99:S99"/>
    <mergeCell ref="P88:S88"/>
    <mergeCell ref="P89:S89"/>
    <mergeCell ref="P90:S90"/>
    <mergeCell ref="P91:S91"/>
    <mergeCell ref="P92:S92"/>
    <mergeCell ref="P93:S93"/>
    <mergeCell ref="P82:S82"/>
    <mergeCell ref="P83:S83"/>
    <mergeCell ref="P84:S84"/>
    <mergeCell ref="P85:S85"/>
    <mergeCell ref="P86:S86"/>
    <mergeCell ref="P87:S87"/>
    <mergeCell ref="P76:S76"/>
    <mergeCell ref="P77:S77"/>
    <mergeCell ref="P78:S78"/>
    <mergeCell ref="P79:S79"/>
    <mergeCell ref="P80:S80"/>
    <mergeCell ref="P81:S81"/>
    <mergeCell ref="P70:S70"/>
    <mergeCell ref="P71:S71"/>
    <mergeCell ref="P72:S72"/>
    <mergeCell ref="P73:S73"/>
    <mergeCell ref="P74:S74"/>
    <mergeCell ref="P75:S75"/>
    <mergeCell ref="P64:S64"/>
    <mergeCell ref="P65:S65"/>
    <mergeCell ref="P66:S66"/>
    <mergeCell ref="P67:S67"/>
    <mergeCell ref="P68:S68"/>
    <mergeCell ref="P69:S69"/>
    <mergeCell ref="P58:S58"/>
    <mergeCell ref="P59:S59"/>
    <mergeCell ref="P60:S60"/>
    <mergeCell ref="P61:S61"/>
    <mergeCell ref="P62:S62"/>
    <mergeCell ref="P63:S63"/>
    <mergeCell ref="P52:S52"/>
    <mergeCell ref="P53:S53"/>
    <mergeCell ref="P54:S54"/>
    <mergeCell ref="P55:S55"/>
    <mergeCell ref="P56:S56"/>
    <mergeCell ref="P57:S57"/>
    <mergeCell ref="P46:S46"/>
    <mergeCell ref="P47:S47"/>
    <mergeCell ref="P48:S48"/>
    <mergeCell ref="P49:S49"/>
    <mergeCell ref="P50:S50"/>
    <mergeCell ref="P51:S51"/>
    <mergeCell ref="P40:S40"/>
    <mergeCell ref="P41:S41"/>
    <mergeCell ref="P42:S42"/>
    <mergeCell ref="P43:S43"/>
    <mergeCell ref="P44:S44"/>
    <mergeCell ref="P45:S45"/>
    <mergeCell ref="P34:S34"/>
    <mergeCell ref="P35:S35"/>
    <mergeCell ref="P36:S36"/>
    <mergeCell ref="P37:S37"/>
    <mergeCell ref="P38:S38"/>
    <mergeCell ref="P39:S39"/>
    <mergeCell ref="P28:S28"/>
    <mergeCell ref="P29:S29"/>
    <mergeCell ref="P30:S30"/>
    <mergeCell ref="P31:S31"/>
    <mergeCell ref="P32:S32"/>
    <mergeCell ref="P33:S33"/>
    <mergeCell ref="P22:S22"/>
    <mergeCell ref="P23:S23"/>
    <mergeCell ref="P24:S24"/>
    <mergeCell ref="P25:S25"/>
    <mergeCell ref="P26:S26"/>
    <mergeCell ref="P27:S27"/>
    <mergeCell ref="P16:S16"/>
    <mergeCell ref="P17:S17"/>
    <mergeCell ref="P18:S18"/>
    <mergeCell ref="P19:S19"/>
    <mergeCell ref="P20:S20"/>
    <mergeCell ref="P21:S21"/>
    <mergeCell ref="P10:S10"/>
    <mergeCell ref="P11:S11"/>
    <mergeCell ref="P12:S12"/>
    <mergeCell ref="P13:S13"/>
    <mergeCell ref="P14:S14"/>
    <mergeCell ref="P15:S15"/>
    <mergeCell ref="P6:S6"/>
    <mergeCell ref="Q2:V2"/>
    <mergeCell ref="Q3:V3"/>
    <mergeCell ref="Q4:V4"/>
    <mergeCell ref="C6:E6"/>
    <mergeCell ref="C7:E7"/>
    <mergeCell ref="I7:K7"/>
    <mergeCell ref="O2:P2"/>
    <mergeCell ref="O3:P3"/>
    <mergeCell ref="O4:P4"/>
    <mergeCell ref="W6:Z6"/>
    <mergeCell ref="C12:E12"/>
    <mergeCell ref="C13:E13"/>
    <mergeCell ref="C14:E14"/>
    <mergeCell ref="I12:K12"/>
    <mergeCell ref="P8:S8"/>
    <mergeCell ref="C8:E8"/>
    <mergeCell ref="I8:K8"/>
    <mergeCell ref="P7:R7"/>
    <mergeCell ref="P9:S9"/>
    <mergeCell ref="C16:E16"/>
    <mergeCell ref="I13:K13"/>
    <mergeCell ref="I14:K14"/>
    <mergeCell ref="I16:K16"/>
    <mergeCell ref="I6:K6"/>
    <mergeCell ref="I10:K10"/>
    <mergeCell ref="C10:E10"/>
  </mergeCells>
  <conditionalFormatting sqref="O8:O127">
    <cfRule type="cellIs" priority="2" dxfId="7" operator="greaterThan" stopIfTrue="1">
      <formula>$T$6</formula>
    </cfRule>
  </conditionalFormatting>
  <conditionalFormatting sqref="V8:V127">
    <cfRule type="cellIs" priority="1" dxfId="7" operator="greaterThan" stopIfTrue="1">
      <formula>$AA$6*2</formula>
    </cfRule>
  </conditionalFormatting>
  <printOptions/>
  <pageMargins left="0.7086614173228347" right="0.7086614173228347" top="0.7480314960629921" bottom="0.7480314960629921"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I43"/>
  <sheetViews>
    <sheetView zoomScalePageLayoutView="0" workbookViewId="0" topLeftCell="A1">
      <selection activeCell="J9" sqref="J9"/>
    </sheetView>
  </sheetViews>
  <sheetFormatPr defaultColWidth="9.140625" defaultRowHeight="15"/>
  <cols>
    <col min="1" max="1" width="4.421875" style="48" customWidth="1"/>
    <col min="2" max="2" width="10.28125" style="48" customWidth="1"/>
    <col min="3" max="3" width="12.421875" style="48" customWidth="1"/>
    <col min="4" max="4" width="14.28125" style="48" customWidth="1"/>
    <col min="5" max="5" width="4.7109375" style="48" customWidth="1"/>
    <col min="6" max="7" width="10.00390625" style="48" customWidth="1"/>
    <col min="8" max="8" width="32.421875" style="48" customWidth="1"/>
    <col min="9" max="9" width="14.421875" style="48" customWidth="1"/>
    <col min="10" max="16384" width="9.00390625" style="48" customWidth="1"/>
  </cols>
  <sheetData>
    <row r="1" spans="2:9" ht="20.25" customHeight="1">
      <c r="B1" s="111" t="s">
        <v>35</v>
      </c>
      <c r="C1" s="112"/>
      <c r="D1" s="112"/>
      <c r="E1" s="112"/>
      <c r="F1" s="112"/>
      <c r="G1" s="112"/>
      <c r="H1" s="112"/>
      <c r="I1" s="112"/>
    </row>
    <row r="2" spans="2:9" ht="20.25" customHeight="1">
      <c r="B2" s="49"/>
      <c r="C2" s="50"/>
      <c r="D2" s="50"/>
      <c r="E2" s="50"/>
      <c r="F2" s="50"/>
      <c r="G2" s="50"/>
      <c r="H2" s="50"/>
      <c r="I2" s="50"/>
    </row>
    <row r="3" spans="5:9" ht="24" customHeight="1">
      <c r="E3" s="48" t="s">
        <v>36</v>
      </c>
      <c r="F3" s="104" t="s">
        <v>37</v>
      </c>
      <c r="G3" s="105"/>
      <c r="H3" s="106"/>
      <c r="I3" s="107"/>
    </row>
    <row r="4" spans="6:9" ht="24" customHeight="1">
      <c r="F4" s="104" t="s">
        <v>38</v>
      </c>
      <c r="G4" s="105"/>
      <c r="H4" s="106"/>
      <c r="I4" s="107"/>
    </row>
    <row r="5" spans="6:9" ht="24" customHeight="1">
      <c r="F5" s="104" t="s">
        <v>39</v>
      </c>
      <c r="G5" s="105"/>
      <c r="H5" s="106"/>
      <c r="I5" s="107"/>
    </row>
    <row r="6" spans="6:9" ht="24" customHeight="1">
      <c r="F6" s="108" t="s">
        <v>40</v>
      </c>
      <c r="G6" s="109"/>
      <c r="H6" s="106"/>
      <c r="I6" s="107"/>
    </row>
    <row r="7" spans="2:9" ht="24" customHeight="1">
      <c r="B7" s="51"/>
      <c r="C7" s="51"/>
      <c r="D7" s="51"/>
      <c r="E7" s="52"/>
      <c r="F7" s="104" t="s">
        <v>41</v>
      </c>
      <c r="G7" s="105"/>
      <c r="H7" s="106"/>
      <c r="I7" s="107"/>
    </row>
    <row r="8" spans="2:9" ht="24" customHeight="1">
      <c r="B8" s="53"/>
      <c r="C8" s="53"/>
      <c r="D8" s="53"/>
      <c r="E8" s="53"/>
      <c r="F8" s="54"/>
      <c r="G8" s="55"/>
      <c r="H8" s="56"/>
      <c r="I8" s="56"/>
    </row>
    <row r="9" spans="2:9" ht="24.75" customHeight="1">
      <c r="B9" s="57" t="s">
        <v>42</v>
      </c>
      <c r="C9" s="110" t="s">
        <v>43</v>
      </c>
      <c r="D9" s="110"/>
      <c r="E9" s="110"/>
      <c r="F9" s="110"/>
      <c r="G9" s="110"/>
      <c r="H9" s="110"/>
      <c r="I9" s="110"/>
    </row>
    <row r="10" spans="2:9" s="58" customFormat="1" ht="19.5" customHeight="1">
      <c r="B10" s="117" t="s">
        <v>44</v>
      </c>
      <c r="C10" s="59" t="s">
        <v>45</v>
      </c>
      <c r="D10" s="59" t="s">
        <v>46</v>
      </c>
      <c r="E10" s="59" t="s">
        <v>47</v>
      </c>
      <c r="F10" s="60" t="s">
        <v>48</v>
      </c>
      <c r="G10" s="61" t="s">
        <v>49</v>
      </c>
      <c r="H10" s="62" t="s">
        <v>50</v>
      </c>
      <c r="I10" s="60" t="s">
        <v>51</v>
      </c>
    </row>
    <row r="11" spans="2:9" s="63" customFormat="1" ht="21.75" customHeight="1">
      <c r="B11" s="64"/>
      <c r="C11" s="65"/>
      <c r="D11" s="65"/>
      <c r="E11" s="65"/>
      <c r="F11" s="66"/>
      <c r="G11" s="67"/>
      <c r="H11" s="68"/>
      <c r="I11" s="27"/>
    </row>
    <row r="12" spans="1:9" ht="21.75" customHeight="1">
      <c r="A12" s="52"/>
      <c r="B12" s="69"/>
      <c r="C12" s="27"/>
      <c r="D12" s="27"/>
      <c r="E12" s="65"/>
      <c r="F12" s="70"/>
      <c r="G12" s="67"/>
      <c r="H12" s="68"/>
      <c r="I12" s="27"/>
    </row>
    <row r="13" spans="2:9" ht="21.75" customHeight="1">
      <c r="B13" s="71"/>
      <c r="C13" s="27"/>
      <c r="D13" s="27"/>
      <c r="E13" s="27"/>
      <c r="F13" s="70"/>
      <c r="G13" s="67"/>
      <c r="H13" s="67"/>
      <c r="I13" s="27"/>
    </row>
    <row r="14" spans="2:9" ht="21.75" customHeight="1">
      <c r="B14" s="71"/>
      <c r="C14" s="27"/>
      <c r="D14" s="27"/>
      <c r="E14" s="27"/>
      <c r="F14" s="70"/>
      <c r="G14" s="67"/>
      <c r="H14" s="67"/>
      <c r="I14" s="27"/>
    </row>
    <row r="15" spans="2:9" ht="21.75" customHeight="1">
      <c r="B15" s="71"/>
      <c r="C15" s="27"/>
      <c r="D15" s="27"/>
      <c r="E15" s="27"/>
      <c r="F15" s="70"/>
      <c r="G15" s="67"/>
      <c r="H15" s="67"/>
      <c r="I15" s="27"/>
    </row>
    <row r="16" spans="2:9" ht="21.75" customHeight="1">
      <c r="B16" s="71"/>
      <c r="C16" s="72"/>
      <c r="D16" s="73"/>
      <c r="E16" s="74"/>
      <c r="F16" s="75"/>
      <c r="G16" s="67"/>
      <c r="H16" s="68"/>
      <c r="I16" s="76"/>
    </row>
    <row r="17" spans="2:9" ht="21.75" customHeight="1">
      <c r="B17" s="71"/>
      <c r="C17" s="72"/>
      <c r="D17" s="73"/>
      <c r="E17" s="74"/>
      <c r="F17" s="75"/>
      <c r="G17" s="67"/>
      <c r="H17" s="68"/>
      <c r="I17" s="76"/>
    </row>
    <row r="18" spans="2:9" ht="21.75" customHeight="1">
      <c r="B18" s="71"/>
      <c r="C18" s="27"/>
      <c r="D18" s="27"/>
      <c r="E18" s="25"/>
      <c r="F18" s="70"/>
      <c r="G18" s="67"/>
      <c r="H18" s="68"/>
      <c r="I18" s="76"/>
    </row>
    <row r="19" spans="2:9" ht="21.75" customHeight="1">
      <c r="B19" s="71"/>
      <c r="C19" s="27"/>
      <c r="D19" s="27"/>
      <c r="E19" s="27"/>
      <c r="F19" s="70"/>
      <c r="G19" s="67"/>
      <c r="H19" s="68"/>
      <c r="I19" s="76"/>
    </row>
    <row r="20" spans="2:9" ht="21.75" customHeight="1">
      <c r="B20" s="71"/>
      <c r="C20" s="27"/>
      <c r="D20" s="27"/>
      <c r="E20" s="27"/>
      <c r="F20" s="70"/>
      <c r="G20" s="67"/>
      <c r="H20" s="68"/>
      <c r="I20" s="76"/>
    </row>
    <row r="21" spans="2:9" ht="21.75" customHeight="1">
      <c r="B21" s="77"/>
      <c r="C21" s="78"/>
      <c r="D21" s="79"/>
      <c r="E21" s="79"/>
      <c r="F21" s="80"/>
      <c r="G21" s="67"/>
      <c r="H21" s="68"/>
      <c r="I21" s="76"/>
    </row>
    <row r="22" spans="2:9" ht="21.75" customHeight="1">
      <c r="B22" s="77"/>
      <c r="C22" s="65"/>
      <c r="D22" s="78"/>
      <c r="E22" s="79"/>
      <c r="F22" s="64"/>
      <c r="G22" s="67"/>
      <c r="H22" s="68"/>
      <c r="I22" s="76"/>
    </row>
    <row r="23" spans="2:9" ht="21.75" customHeight="1">
      <c r="B23" s="77"/>
      <c r="C23" s="65"/>
      <c r="D23" s="78"/>
      <c r="E23" s="79"/>
      <c r="F23" s="64"/>
      <c r="G23" s="67"/>
      <c r="H23" s="68"/>
      <c r="I23" s="76"/>
    </row>
    <row r="24" spans="2:9" ht="21.75" customHeight="1">
      <c r="B24" s="77"/>
      <c r="C24" s="65"/>
      <c r="D24" s="78"/>
      <c r="E24" s="79"/>
      <c r="F24" s="64"/>
      <c r="G24" s="67"/>
      <c r="H24" s="68"/>
      <c r="I24" s="76"/>
    </row>
    <row r="25" spans="2:9" ht="21.75" customHeight="1">
      <c r="B25" s="77"/>
      <c r="C25" s="65"/>
      <c r="D25" s="78"/>
      <c r="E25" s="79"/>
      <c r="F25" s="64"/>
      <c r="G25" s="67"/>
      <c r="H25" s="68"/>
      <c r="I25" s="76"/>
    </row>
    <row r="26" spans="2:9" ht="21.75" customHeight="1">
      <c r="B26" s="77"/>
      <c r="C26" s="26"/>
      <c r="D26" s="26"/>
      <c r="E26" s="26"/>
      <c r="F26" s="81"/>
      <c r="G26" s="67"/>
      <c r="H26" s="68"/>
      <c r="I26" s="76"/>
    </row>
    <row r="27" spans="2:9" ht="21.75" customHeight="1">
      <c r="B27" s="82"/>
      <c r="C27" s="82"/>
      <c r="D27" s="82"/>
      <c r="E27" s="82"/>
      <c r="F27" s="82"/>
      <c r="G27" s="82"/>
      <c r="H27" s="82"/>
      <c r="I27" s="82"/>
    </row>
    <row r="28" spans="2:9" ht="21.75" customHeight="1">
      <c r="B28" s="82"/>
      <c r="C28" s="82"/>
      <c r="D28" s="82"/>
      <c r="E28" s="82"/>
      <c r="F28" s="82"/>
      <c r="G28" s="82"/>
      <c r="H28" s="82"/>
      <c r="I28" s="82"/>
    </row>
    <row r="29" spans="2:9" ht="21.75" customHeight="1">
      <c r="B29" s="82"/>
      <c r="C29" s="82"/>
      <c r="D29" s="82"/>
      <c r="E29" s="82"/>
      <c r="F29" s="82"/>
      <c r="G29" s="82"/>
      <c r="H29" s="82"/>
      <c r="I29" s="82"/>
    </row>
    <row r="30" spans="2:9" ht="21.75" customHeight="1">
      <c r="B30" s="82"/>
      <c r="C30" s="82"/>
      <c r="D30" s="82"/>
      <c r="E30" s="82"/>
      <c r="F30" s="82"/>
      <c r="G30" s="82"/>
      <c r="H30" s="82"/>
      <c r="I30" s="82"/>
    </row>
    <row r="31" spans="2:9" ht="21.75" customHeight="1">
      <c r="B31" s="82"/>
      <c r="C31" s="82"/>
      <c r="D31" s="82"/>
      <c r="E31" s="82"/>
      <c r="F31" s="82"/>
      <c r="G31" s="82"/>
      <c r="H31" s="82"/>
      <c r="I31" s="82"/>
    </row>
    <row r="32" spans="2:9" ht="21.75" customHeight="1">
      <c r="B32" s="82"/>
      <c r="C32" s="82"/>
      <c r="D32" s="82"/>
      <c r="E32" s="82"/>
      <c r="F32" s="82"/>
      <c r="G32" s="82"/>
      <c r="H32" s="82"/>
      <c r="I32" s="82"/>
    </row>
    <row r="33" spans="2:9" ht="21.75" customHeight="1">
      <c r="B33" s="82"/>
      <c r="C33" s="82"/>
      <c r="D33" s="82"/>
      <c r="E33" s="82"/>
      <c r="F33" s="82"/>
      <c r="G33" s="82"/>
      <c r="H33" s="82"/>
      <c r="I33" s="82"/>
    </row>
    <row r="34" spans="2:9" ht="21.75" customHeight="1">
      <c r="B34" s="82"/>
      <c r="C34" s="82"/>
      <c r="D34" s="82"/>
      <c r="E34" s="82"/>
      <c r="F34" s="82"/>
      <c r="G34" s="82"/>
      <c r="H34" s="82"/>
      <c r="I34" s="82"/>
    </row>
    <row r="35" spans="2:9" ht="21.75" customHeight="1">
      <c r="B35" s="82"/>
      <c r="C35" s="82"/>
      <c r="D35" s="82"/>
      <c r="E35" s="82"/>
      <c r="F35" s="82"/>
      <c r="G35" s="82"/>
      <c r="H35" s="82"/>
      <c r="I35" s="82"/>
    </row>
    <row r="36" spans="2:9" ht="21.75" customHeight="1">
      <c r="B36" s="82"/>
      <c r="C36" s="82"/>
      <c r="D36" s="82"/>
      <c r="E36" s="82"/>
      <c r="F36" s="82"/>
      <c r="G36" s="82"/>
      <c r="H36" s="82"/>
      <c r="I36" s="82"/>
    </row>
    <row r="37" spans="2:9" ht="21.75" customHeight="1">
      <c r="B37" s="82"/>
      <c r="C37" s="82"/>
      <c r="D37" s="82"/>
      <c r="E37" s="82"/>
      <c r="F37" s="82"/>
      <c r="G37" s="82"/>
      <c r="H37" s="82"/>
      <c r="I37" s="82"/>
    </row>
    <row r="38" spans="2:9" ht="21.75" customHeight="1">
      <c r="B38" s="83"/>
      <c r="C38" s="83"/>
      <c r="D38" s="83"/>
      <c r="E38" s="83"/>
      <c r="F38" s="83"/>
      <c r="G38" s="83"/>
      <c r="H38" s="83"/>
      <c r="I38" s="83"/>
    </row>
    <row r="39" spans="2:9" ht="21.75" customHeight="1">
      <c r="B39" s="82"/>
      <c r="C39" s="82"/>
      <c r="D39" s="82"/>
      <c r="E39" s="82"/>
      <c r="F39" s="82"/>
      <c r="G39" s="82"/>
      <c r="H39" s="82"/>
      <c r="I39" s="82"/>
    </row>
    <row r="40" spans="2:9" ht="21.75" customHeight="1">
      <c r="B40" s="82"/>
      <c r="C40" s="82"/>
      <c r="D40" s="82"/>
      <c r="E40" s="82"/>
      <c r="F40" s="82"/>
      <c r="G40" s="82"/>
      <c r="H40" s="82"/>
      <c r="I40" s="82"/>
    </row>
    <row r="41" spans="2:9" ht="21.75" customHeight="1">
      <c r="B41" s="82"/>
      <c r="C41" s="82"/>
      <c r="D41" s="82"/>
      <c r="E41" s="82"/>
      <c r="F41" s="82"/>
      <c r="G41" s="82"/>
      <c r="H41" s="82"/>
      <c r="I41" s="82"/>
    </row>
    <row r="42" spans="2:9" ht="21.75" customHeight="1">
      <c r="B42" s="82"/>
      <c r="C42" s="82"/>
      <c r="D42" s="82"/>
      <c r="E42" s="82"/>
      <c r="F42" s="82"/>
      <c r="G42" s="82"/>
      <c r="H42" s="82"/>
      <c r="I42" s="82"/>
    </row>
    <row r="43" spans="2:9" ht="21.75" customHeight="1">
      <c r="B43" s="82"/>
      <c r="C43" s="82"/>
      <c r="D43" s="82"/>
      <c r="E43" s="82"/>
      <c r="F43" s="82"/>
      <c r="G43" s="82"/>
      <c r="H43" s="82"/>
      <c r="I43" s="82"/>
    </row>
    <row r="44" ht="21.75" customHeight="1"/>
    <row r="45" ht="21.75" customHeight="1"/>
    <row r="46" ht="21.75" customHeight="1"/>
    <row r="47" ht="21.75" customHeight="1"/>
  </sheetData>
  <sheetProtection/>
  <mergeCells count="12">
    <mergeCell ref="C9:I9"/>
    <mergeCell ref="B1:I1"/>
    <mergeCell ref="F3:G3"/>
    <mergeCell ref="H3:I3"/>
    <mergeCell ref="F4:G4"/>
    <mergeCell ref="H4:I4"/>
    <mergeCell ref="F5:G5"/>
    <mergeCell ref="H5:I5"/>
    <mergeCell ref="F6:G6"/>
    <mergeCell ref="H6:I6"/>
    <mergeCell ref="F7:G7"/>
    <mergeCell ref="H7:I7"/>
  </mergeCells>
  <printOptions/>
  <pageMargins left="0.25" right="0.25" top="0.75" bottom="0.75" header="0.3" footer="0.3"/>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B1:O120"/>
  <sheetViews>
    <sheetView zoomScalePageLayoutView="0" workbookViewId="0" topLeftCell="A1">
      <selection activeCell="I1" sqref="I1:K16384"/>
    </sheetView>
  </sheetViews>
  <sheetFormatPr defaultColWidth="9.140625" defaultRowHeight="15"/>
  <cols>
    <col min="2" max="4" width="0" style="0" hidden="1" customWidth="1"/>
    <col min="9" max="11" width="0" style="0" hidden="1" customWidth="1"/>
  </cols>
  <sheetData>
    <row r="1" spans="2:15" ht="13.5">
      <c r="B1">
        <f>COUNTIF(C1,1)</f>
        <v>0</v>
      </c>
      <c r="C1">
        <f>IF(D1="0",0,1)</f>
        <v>0</v>
      </c>
      <c r="D1" s="118" t="str">
        <f>IF('男子シングルス'!C8="","0",'男子シングルス'!C8)</f>
        <v>0</v>
      </c>
      <c r="E1">
        <v>1</v>
      </c>
      <c r="F1">
        <f>_xlfn.IFERROR(VLOOKUP(E1,$B$1:$D$120,3,FALSE),"")</f>
      </c>
      <c r="G1">
        <f>COUNTIF(C1:C120,1)</f>
        <v>0</v>
      </c>
      <c r="H1" t="s">
        <v>52</v>
      </c>
      <c r="I1">
        <f>COUNTIF(J1,1)</f>
        <v>0</v>
      </c>
      <c r="J1">
        <f>IF(K1="0",0,1)</f>
        <v>0</v>
      </c>
      <c r="K1" s="118" t="str">
        <f>IF('男子ダブルス'!C8="","0",'男子ダブルス'!C8)</f>
        <v>0</v>
      </c>
      <c r="L1">
        <v>1</v>
      </c>
      <c r="M1">
        <f>_xlfn.IFERROR(VLOOKUP(L1,$I$1:$K$120,3,FALSE),"")</f>
      </c>
      <c r="N1">
        <f>COUNTIF(J1:J120,1)</f>
        <v>0</v>
      </c>
      <c r="O1" t="s">
        <v>52</v>
      </c>
    </row>
    <row r="2" spans="2:13" ht="13.5">
      <c r="B2">
        <f>COUNTIF($C$1:C2,1)</f>
        <v>0</v>
      </c>
      <c r="C2">
        <f aca="true" t="shared" si="0" ref="C2:C65">IF(D2="0",0,1)</f>
        <v>0</v>
      </c>
      <c r="D2" s="118" t="str">
        <f>IF('男子シングルス'!C9="","0",'男子シングルス'!C9)</f>
        <v>0</v>
      </c>
      <c r="E2">
        <v>2</v>
      </c>
      <c r="F2">
        <f aca="true" t="shared" si="1" ref="F2:F65">_xlfn.IFERROR(VLOOKUP(E2,$B$1:$D$120,3,FALSE),"")</f>
      </c>
      <c r="I2">
        <f>COUNTIF($J$1:J2,1)</f>
        <v>0</v>
      </c>
      <c r="J2">
        <f aca="true" t="shared" si="2" ref="J2:J65">IF(K2="0",0,1)</f>
        <v>0</v>
      </c>
      <c r="K2" s="118" t="str">
        <f>IF('男子ダブルス'!C9="","0",'男子ダブルス'!C9)</f>
        <v>0</v>
      </c>
      <c r="L2">
        <v>2</v>
      </c>
      <c r="M2">
        <f aca="true" t="shared" si="3" ref="M2:M65">_xlfn.IFERROR(VLOOKUP(L2,$I$1:$K$120,3,FALSE),"")</f>
      </c>
    </row>
    <row r="3" spans="2:13" ht="13.5">
      <c r="B3">
        <f>COUNTIF($C$1:C3,1)</f>
        <v>0</v>
      </c>
      <c r="C3">
        <f t="shared" si="0"/>
        <v>0</v>
      </c>
      <c r="D3" s="118" t="str">
        <f>IF('男子シングルス'!C10="","0",'男子シングルス'!C10)</f>
        <v>0</v>
      </c>
      <c r="E3">
        <v>3</v>
      </c>
      <c r="F3">
        <f t="shared" si="1"/>
      </c>
      <c r="I3">
        <f>COUNTIF($J$1:J3,1)</f>
        <v>0</v>
      </c>
      <c r="J3">
        <f t="shared" si="2"/>
        <v>0</v>
      </c>
      <c r="K3" s="118" t="str">
        <f>IF('男子ダブルス'!C10="","0",'男子ダブルス'!C10)</f>
        <v>0</v>
      </c>
      <c r="L3">
        <v>3</v>
      </c>
      <c r="M3">
        <f t="shared" si="3"/>
      </c>
    </row>
    <row r="4" spans="2:13" ht="13.5">
      <c r="B4">
        <f>COUNTIF($C$1:C4,1)</f>
        <v>0</v>
      </c>
      <c r="C4">
        <f t="shared" si="0"/>
        <v>0</v>
      </c>
      <c r="D4" s="118" t="str">
        <f>IF('男子シングルス'!C11="","0",'男子シングルス'!C11)</f>
        <v>0</v>
      </c>
      <c r="E4">
        <v>4</v>
      </c>
      <c r="F4">
        <f t="shared" si="1"/>
      </c>
      <c r="I4">
        <f>COUNTIF($J$1:J4,1)</f>
        <v>0</v>
      </c>
      <c r="J4">
        <f t="shared" si="2"/>
        <v>0</v>
      </c>
      <c r="K4" s="118" t="str">
        <f>IF('男子ダブルス'!C11="","0",'男子ダブルス'!C11)</f>
        <v>0</v>
      </c>
      <c r="L4">
        <v>4</v>
      </c>
      <c r="M4">
        <f t="shared" si="3"/>
      </c>
    </row>
    <row r="5" spans="2:13" ht="13.5">
      <c r="B5">
        <f>COUNTIF($C$1:C5,1)</f>
        <v>0</v>
      </c>
      <c r="C5">
        <f t="shared" si="0"/>
        <v>0</v>
      </c>
      <c r="D5" s="118" t="str">
        <f>IF('男子シングルス'!C12="","0",'男子シングルス'!C12)</f>
        <v>0</v>
      </c>
      <c r="E5">
        <v>5</v>
      </c>
      <c r="F5">
        <f t="shared" si="1"/>
      </c>
      <c r="I5">
        <f>COUNTIF($J$1:J5,1)</f>
        <v>0</v>
      </c>
      <c r="J5">
        <f t="shared" si="2"/>
        <v>0</v>
      </c>
      <c r="K5" s="118" t="str">
        <f>IF('男子ダブルス'!C12="","0",'男子ダブルス'!C12)</f>
        <v>0</v>
      </c>
      <c r="L5">
        <v>5</v>
      </c>
      <c r="M5">
        <f t="shared" si="3"/>
      </c>
    </row>
    <row r="6" spans="2:13" ht="13.5">
      <c r="B6">
        <f>COUNTIF($C$1:C6,1)</f>
        <v>0</v>
      </c>
      <c r="C6">
        <f t="shared" si="0"/>
        <v>0</v>
      </c>
      <c r="D6" s="118" t="str">
        <f>IF('男子シングルス'!C13="","0",'男子シングルス'!C13)</f>
        <v>0</v>
      </c>
      <c r="E6">
        <v>6</v>
      </c>
      <c r="F6">
        <f t="shared" si="1"/>
      </c>
      <c r="I6">
        <f>COUNTIF($J$1:J6,1)</f>
        <v>0</v>
      </c>
      <c r="J6">
        <f t="shared" si="2"/>
        <v>0</v>
      </c>
      <c r="K6" s="118" t="str">
        <f>IF('男子ダブルス'!C13="","0",'男子ダブルス'!C13)</f>
        <v>0</v>
      </c>
      <c r="L6">
        <v>6</v>
      </c>
      <c r="M6">
        <f t="shared" si="3"/>
      </c>
    </row>
    <row r="7" spans="2:13" ht="13.5">
      <c r="B7">
        <f>COUNTIF($C$1:C7,1)</f>
        <v>0</v>
      </c>
      <c r="C7">
        <f t="shared" si="0"/>
        <v>0</v>
      </c>
      <c r="D7" s="118" t="str">
        <f>IF('男子シングルス'!C14="","0",'男子シングルス'!C14)</f>
        <v>0</v>
      </c>
      <c r="E7">
        <v>7</v>
      </c>
      <c r="F7">
        <f t="shared" si="1"/>
      </c>
      <c r="I7">
        <f>COUNTIF($J$1:J7,1)</f>
        <v>0</v>
      </c>
      <c r="J7">
        <f t="shared" si="2"/>
        <v>0</v>
      </c>
      <c r="K7" s="118" t="str">
        <f>IF('男子ダブルス'!C14="","0",'男子ダブルス'!C14)</f>
        <v>0</v>
      </c>
      <c r="L7">
        <v>7</v>
      </c>
      <c r="M7">
        <f t="shared" si="3"/>
      </c>
    </row>
    <row r="8" spans="2:13" ht="13.5">
      <c r="B8">
        <f>COUNTIF($C$1:C8,1)</f>
        <v>0</v>
      </c>
      <c r="C8">
        <f t="shared" si="0"/>
        <v>0</v>
      </c>
      <c r="D8" s="118" t="str">
        <f>IF('男子シングルス'!C15="","0",'男子シングルス'!C15)</f>
        <v>0</v>
      </c>
      <c r="E8">
        <v>8</v>
      </c>
      <c r="F8">
        <f t="shared" si="1"/>
      </c>
      <c r="I8">
        <f>COUNTIF($J$1:J8,1)</f>
        <v>0</v>
      </c>
      <c r="J8">
        <f t="shared" si="2"/>
        <v>0</v>
      </c>
      <c r="K8" s="118" t="str">
        <f>IF('男子ダブルス'!C15="","0",'男子ダブルス'!C15)</f>
        <v>0</v>
      </c>
      <c r="L8">
        <v>8</v>
      </c>
      <c r="M8">
        <f t="shared" si="3"/>
      </c>
    </row>
    <row r="9" spans="2:13" ht="13.5">
      <c r="B9">
        <f>COUNTIF($C$1:C9,1)</f>
        <v>0</v>
      </c>
      <c r="C9">
        <f t="shared" si="0"/>
        <v>0</v>
      </c>
      <c r="D9" s="118" t="str">
        <f>IF('男子シングルス'!C16="","0",'男子シングルス'!C16)</f>
        <v>0</v>
      </c>
      <c r="E9">
        <v>9</v>
      </c>
      <c r="F9">
        <f t="shared" si="1"/>
      </c>
      <c r="I9">
        <f>COUNTIF($J$1:J9,1)</f>
        <v>0</v>
      </c>
      <c r="J9">
        <f t="shared" si="2"/>
        <v>0</v>
      </c>
      <c r="K9" s="118" t="str">
        <f>IF('男子ダブルス'!C16="","0",'男子ダブルス'!C16)</f>
        <v>0</v>
      </c>
      <c r="L9">
        <v>9</v>
      </c>
      <c r="M9">
        <f t="shared" si="3"/>
      </c>
    </row>
    <row r="10" spans="2:13" ht="13.5">
      <c r="B10">
        <f>COUNTIF($C$1:C10,1)</f>
        <v>0</v>
      </c>
      <c r="C10">
        <f t="shared" si="0"/>
        <v>0</v>
      </c>
      <c r="D10" s="118" t="str">
        <f>IF('男子シングルス'!C17="","0",'男子シングルス'!C17)</f>
        <v>0</v>
      </c>
      <c r="E10">
        <v>10</v>
      </c>
      <c r="F10">
        <f t="shared" si="1"/>
      </c>
      <c r="I10">
        <f>COUNTIF($J$1:J10,1)</f>
        <v>0</v>
      </c>
      <c r="J10">
        <f t="shared" si="2"/>
        <v>0</v>
      </c>
      <c r="K10" s="118" t="str">
        <f>IF('男子ダブルス'!C17="","0",'男子ダブルス'!C17)</f>
        <v>0</v>
      </c>
      <c r="L10">
        <v>10</v>
      </c>
      <c r="M10">
        <f t="shared" si="3"/>
      </c>
    </row>
    <row r="11" spans="2:13" ht="13.5">
      <c r="B11">
        <f>COUNTIF($C$1:C11,1)</f>
        <v>0</v>
      </c>
      <c r="C11">
        <f t="shared" si="0"/>
        <v>0</v>
      </c>
      <c r="D11" s="118" t="str">
        <f>IF('男子シングルス'!C18="","0",'男子シングルス'!C18)</f>
        <v>0</v>
      </c>
      <c r="E11">
        <v>11</v>
      </c>
      <c r="F11">
        <f t="shared" si="1"/>
      </c>
      <c r="I11">
        <f>COUNTIF($J$1:J11,1)</f>
        <v>0</v>
      </c>
      <c r="J11">
        <f t="shared" si="2"/>
        <v>0</v>
      </c>
      <c r="K11" s="118" t="str">
        <f>IF('男子ダブルス'!C18="","0",'男子ダブルス'!C18)</f>
        <v>0</v>
      </c>
      <c r="L11">
        <v>11</v>
      </c>
      <c r="M11">
        <f t="shared" si="3"/>
      </c>
    </row>
    <row r="12" spans="2:13" ht="13.5">
      <c r="B12">
        <f>COUNTIF($C$1:C12,1)</f>
        <v>0</v>
      </c>
      <c r="C12">
        <f t="shared" si="0"/>
        <v>0</v>
      </c>
      <c r="D12" s="118" t="str">
        <f>IF('男子シングルス'!C19="","0",'男子シングルス'!C19)</f>
        <v>0</v>
      </c>
      <c r="E12">
        <v>12</v>
      </c>
      <c r="F12">
        <f t="shared" si="1"/>
      </c>
      <c r="I12">
        <f>COUNTIF($J$1:J12,1)</f>
        <v>0</v>
      </c>
      <c r="J12">
        <f t="shared" si="2"/>
        <v>0</v>
      </c>
      <c r="K12" s="118" t="str">
        <f>IF('男子ダブルス'!C19="","0",'男子ダブルス'!C19)</f>
        <v>0</v>
      </c>
      <c r="L12">
        <v>12</v>
      </c>
      <c r="M12">
        <f t="shared" si="3"/>
      </c>
    </row>
    <row r="13" spans="2:13" ht="13.5">
      <c r="B13">
        <f>COUNTIF($C$1:C13,1)</f>
        <v>0</v>
      </c>
      <c r="C13">
        <f t="shared" si="0"/>
        <v>0</v>
      </c>
      <c r="D13" s="118" t="str">
        <f>IF('男子シングルス'!C20="","0",'男子シングルス'!C20)</f>
        <v>0</v>
      </c>
      <c r="E13">
        <v>13</v>
      </c>
      <c r="F13">
        <f t="shared" si="1"/>
      </c>
      <c r="I13">
        <f>COUNTIF($J$1:J13,1)</f>
        <v>0</v>
      </c>
      <c r="J13">
        <f t="shared" si="2"/>
        <v>0</v>
      </c>
      <c r="K13" s="118" t="str">
        <f>IF('男子ダブルス'!C20="","0",'男子ダブルス'!C20)</f>
        <v>0</v>
      </c>
      <c r="L13">
        <v>13</v>
      </c>
      <c r="M13">
        <f t="shared" si="3"/>
      </c>
    </row>
    <row r="14" spans="2:13" ht="13.5">
      <c r="B14">
        <f>COUNTIF($C$1:C14,1)</f>
        <v>0</v>
      </c>
      <c r="C14">
        <f t="shared" si="0"/>
        <v>0</v>
      </c>
      <c r="D14" s="118" t="str">
        <f>IF('男子シングルス'!C21="","0",'男子シングルス'!C21)</f>
        <v>0</v>
      </c>
      <c r="E14">
        <v>14</v>
      </c>
      <c r="F14">
        <f t="shared" si="1"/>
      </c>
      <c r="I14">
        <f>COUNTIF($J$1:J14,1)</f>
        <v>0</v>
      </c>
      <c r="J14">
        <f t="shared" si="2"/>
        <v>0</v>
      </c>
      <c r="K14" s="118" t="str">
        <f>IF('男子ダブルス'!C21="","0",'男子ダブルス'!C21)</f>
        <v>0</v>
      </c>
      <c r="L14">
        <v>14</v>
      </c>
      <c r="M14">
        <f t="shared" si="3"/>
      </c>
    </row>
    <row r="15" spans="2:13" ht="13.5">
      <c r="B15">
        <f>COUNTIF($C$1:C15,1)</f>
        <v>0</v>
      </c>
      <c r="C15">
        <f t="shared" si="0"/>
        <v>0</v>
      </c>
      <c r="D15" s="118" t="str">
        <f>IF('男子シングルス'!C22="","0",'男子シングルス'!C22)</f>
        <v>0</v>
      </c>
      <c r="E15">
        <v>15</v>
      </c>
      <c r="F15">
        <f t="shared" si="1"/>
      </c>
      <c r="I15">
        <f>COUNTIF($J$1:J15,1)</f>
        <v>0</v>
      </c>
      <c r="J15">
        <f t="shared" si="2"/>
        <v>0</v>
      </c>
      <c r="K15" s="118" t="str">
        <f>IF('男子ダブルス'!C22="","0",'男子ダブルス'!C22)</f>
        <v>0</v>
      </c>
      <c r="L15">
        <v>15</v>
      </c>
      <c r="M15">
        <f t="shared" si="3"/>
      </c>
    </row>
    <row r="16" spans="2:13" ht="13.5">
      <c r="B16">
        <f>COUNTIF($C$1:C16,1)</f>
        <v>0</v>
      </c>
      <c r="C16">
        <f t="shared" si="0"/>
        <v>0</v>
      </c>
      <c r="D16" s="118" t="str">
        <f>IF('男子シングルス'!C23="","0",'男子シングルス'!C23)</f>
        <v>0</v>
      </c>
      <c r="E16">
        <v>16</v>
      </c>
      <c r="F16">
        <f t="shared" si="1"/>
      </c>
      <c r="I16">
        <f>COUNTIF($J$1:J16,1)</f>
        <v>0</v>
      </c>
      <c r="J16">
        <f t="shared" si="2"/>
        <v>0</v>
      </c>
      <c r="K16" s="118" t="str">
        <f>IF('男子ダブルス'!C23="","0",'男子ダブルス'!C23)</f>
        <v>0</v>
      </c>
      <c r="L16">
        <v>16</v>
      </c>
      <c r="M16">
        <f t="shared" si="3"/>
      </c>
    </row>
    <row r="17" spans="2:13" ht="13.5">
      <c r="B17">
        <f>COUNTIF($C$1:C17,1)</f>
        <v>0</v>
      </c>
      <c r="C17">
        <f t="shared" si="0"/>
        <v>0</v>
      </c>
      <c r="D17" s="118" t="str">
        <f>IF('男子シングルス'!C24="","0",'男子シングルス'!C24)</f>
        <v>0</v>
      </c>
      <c r="E17">
        <v>17</v>
      </c>
      <c r="F17">
        <f t="shared" si="1"/>
      </c>
      <c r="I17">
        <f>COUNTIF($J$1:J17,1)</f>
        <v>0</v>
      </c>
      <c r="J17">
        <f t="shared" si="2"/>
        <v>0</v>
      </c>
      <c r="K17" s="118" t="str">
        <f>IF('男子ダブルス'!C24="","0",'男子ダブルス'!C24)</f>
        <v>0</v>
      </c>
      <c r="L17">
        <v>17</v>
      </c>
      <c r="M17">
        <f t="shared" si="3"/>
      </c>
    </row>
    <row r="18" spans="2:13" ht="13.5">
      <c r="B18">
        <f>COUNTIF($C$1:C18,1)</f>
        <v>0</v>
      </c>
      <c r="C18">
        <f t="shared" si="0"/>
        <v>0</v>
      </c>
      <c r="D18" s="118" t="str">
        <f>IF('男子シングルス'!C25="","0",'男子シングルス'!C25)</f>
        <v>0</v>
      </c>
      <c r="E18">
        <v>18</v>
      </c>
      <c r="F18">
        <f t="shared" si="1"/>
      </c>
      <c r="I18">
        <f>COUNTIF($J$1:J18,1)</f>
        <v>0</v>
      </c>
      <c r="J18">
        <f t="shared" si="2"/>
        <v>0</v>
      </c>
      <c r="K18" s="118" t="str">
        <f>IF('男子ダブルス'!C25="","0",'男子ダブルス'!C25)</f>
        <v>0</v>
      </c>
      <c r="L18">
        <v>18</v>
      </c>
      <c r="M18">
        <f t="shared" si="3"/>
      </c>
    </row>
    <row r="19" spans="2:13" ht="13.5">
      <c r="B19">
        <f>COUNTIF($C$1:C19,1)</f>
        <v>0</v>
      </c>
      <c r="C19">
        <f t="shared" si="0"/>
        <v>0</v>
      </c>
      <c r="D19" s="118" t="str">
        <f>IF('男子シングルス'!C26="","0",'男子シングルス'!C26)</f>
        <v>0</v>
      </c>
      <c r="E19">
        <v>19</v>
      </c>
      <c r="F19">
        <f t="shared" si="1"/>
      </c>
      <c r="I19">
        <f>COUNTIF($J$1:J19,1)</f>
        <v>0</v>
      </c>
      <c r="J19">
        <f t="shared" si="2"/>
        <v>0</v>
      </c>
      <c r="K19" s="118" t="str">
        <f>IF('男子ダブルス'!C26="","0",'男子ダブルス'!C26)</f>
        <v>0</v>
      </c>
      <c r="L19">
        <v>19</v>
      </c>
      <c r="M19">
        <f t="shared" si="3"/>
      </c>
    </row>
    <row r="20" spans="2:13" ht="13.5">
      <c r="B20">
        <f>COUNTIF($C$1:C20,1)</f>
        <v>0</v>
      </c>
      <c r="C20">
        <f t="shared" si="0"/>
        <v>0</v>
      </c>
      <c r="D20" s="118" t="str">
        <f>IF('男子シングルス'!C27="","0",'男子シングルス'!C27)</f>
        <v>0</v>
      </c>
      <c r="E20">
        <v>20</v>
      </c>
      <c r="F20">
        <f t="shared" si="1"/>
      </c>
      <c r="I20">
        <f>COUNTIF($J$1:J20,1)</f>
        <v>0</v>
      </c>
      <c r="J20">
        <f t="shared" si="2"/>
        <v>0</v>
      </c>
      <c r="K20" s="118" t="str">
        <f>IF('男子ダブルス'!C27="","0",'男子ダブルス'!C27)</f>
        <v>0</v>
      </c>
      <c r="L20">
        <v>20</v>
      </c>
      <c r="M20">
        <f t="shared" si="3"/>
      </c>
    </row>
    <row r="21" spans="2:13" ht="13.5">
      <c r="B21">
        <f>COUNTIF($C$1:C21,1)</f>
        <v>0</v>
      </c>
      <c r="C21">
        <f t="shared" si="0"/>
        <v>0</v>
      </c>
      <c r="D21" s="118" t="str">
        <f>IF('男子シングルス'!G8="","0",'男子シングルス'!G8)</f>
        <v>0</v>
      </c>
      <c r="E21">
        <v>21</v>
      </c>
      <c r="F21">
        <f t="shared" si="1"/>
      </c>
      <c r="I21">
        <f>COUNTIF($J$1:J21,1)</f>
        <v>0</v>
      </c>
      <c r="J21">
        <f t="shared" si="2"/>
        <v>0</v>
      </c>
      <c r="K21" s="118" t="str">
        <f>IF('男子ダブルス'!G8="","0",'男子ダブルス'!G8)</f>
        <v>0</v>
      </c>
      <c r="L21">
        <v>21</v>
      </c>
      <c r="M21">
        <f t="shared" si="3"/>
      </c>
    </row>
    <row r="22" spans="2:13" ht="13.5">
      <c r="B22">
        <f>COUNTIF($C$1:C22,1)</f>
        <v>0</v>
      </c>
      <c r="C22">
        <f t="shared" si="0"/>
        <v>0</v>
      </c>
      <c r="D22" s="118" t="str">
        <f>IF('男子シングルス'!G9="","0",'男子シングルス'!G9)</f>
        <v>0</v>
      </c>
      <c r="E22">
        <v>22</v>
      </c>
      <c r="F22">
        <f t="shared" si="1"/>
      </c>
      <c r="I22">
        <f>COUNTIF($J$1:J22,1)</f>
        <v>0</v>
      </c>
      <c r="J22">
        <f t="shared" si="2"/>
        <v>0</v>
      </c>
      <c r="K22" s="118" t="str">
        <f>IF('男子ダブルス'!G9="","0",'男子ダブルス'!G9)</f>
        <v>0</v>
      </c>
      <c r="L22">
        <v>22</v>
      </c>
      <c r="M22">
        <f t="shared" si="3"/>
      </c>
    </row>
    <row r="23" spans="2:13" ht="13.5">
      <c r="B23">
        <f>COUNTIF($C$1:C23,1)</f>
        <v>0</v>
      </c>
      <c r="C23">
        <f t="shared" si="0"/>
        <v>0</v>
      </c>
      <c r="D23" s="118" t="str">
        <f>IF('男子シングルス'!G10="","0",'男子シングルス'!G10)</f>
        <v>0</v>
      </c>
      <c r="E23">
        <v>23</v>
      </c>
      <c r="F23">
        <f t="shared" si="1"/>
      </c>
      <c r="I23">
        <f>COUNTIF($J$1:J23,1)</f>
        <v>0</v>
      </c>
      <c r="J23">
        <f t="shared" si="2"/>
        <v>0</v>
      </c>
      <c r="K23" s="118" t="str">
        <f>IF('男子ダブルス'!G10="","0",'男子ダブルス'!G10)</f>
        <v>0</v>
      </c>
      <c r="L23">
        <v>23</v>
      </c>
      <c r="M23">
        <f t="shared" si="3"/>
      </c>
    </row>
    <row r="24" spans="2:13" ht="13.5">
      <c r="B24">
        <f>COUNTIF($C$1:C24,1)</f>
        <v>0</v>
      </c>
      <c r="C24">
        <f t="shared" si="0"/>
        <v>0</v>
      </c>
      <c r="D24" s="118" t="str">
        <f>IF('男子シングルス'!G11="","0",'男子シングルス'!G11)</f>
        <v>0</v>
      </c>
      <c r="E24">
        <v>24</v>
      </c>
      <c r="F24">
        <f t="shared" si="1"/>
      </c>
      <c r="I24">
        <f>COUNTIF($J$1:J24,1)</f>
        <v>0</v>
      </c>
      <c r="J24">
        <f t="shared" si="2"/>
        <v>0</v>
      </c>
      <c r="K24" s="118" t="str">
        <f>IF('男子ダブルス'!G11="","0",'男子ダブルス'!G11)</f>
        <v>0</v>
      </c>
      <c r="L24">
        <v>24</v>
      </c>
      <c r="M24">
        <f t="shared" si="3"/>
      </c>
    </row>
    <row r="25" spans="2:13" ht="13.5">
      <c r="B25">
        <f>COUNTIF($C$1:C25,1)</f>
        <v>0</v>
      </c>
      <c r="C25">
        <f t="shared" si="0"/>
        <v>0</v>
      </c>
      <c r="D25" s="118" t="str">
        <f>IF('男子シングルス'!G12="","0",'男子シングルス'!G12)</f>
        <v>0</v>
      </c>
      <c r="E25">
        <v>25</v>
      </c>
      <c r="F25">
        <f t="shared" si="1"/>
      </c>
      <c r="I25">
        <f>COUNTIF($J$1:J25,1)</f>
        <v>0</v>
      </c>
      <c r="J25">
        <f t="shared" si="2"/>
        <v>0</v>
      </c>
      <c r="K25" s="118" t="str">
        <f>IF('男子ダブルス'!G12="","0",'男子ダブルス'!G12)</f>
        <v>0</v>
      </c>
      <c r="L25">
        <v>25</v>
      </c>
      <c r="M25">
        <f t="shared" si="3"/>
      </c>
    </row>
    <row r="26" spans="2:13" ht="13.5">
      <c r="B26">
        <f>COUNTIF($C$1:C26,1)</f>
        <v>0</v>
      </c>
      <c r="C26">
        <f t="shared" si="0"/>
        <v>0</v>
      </c>
      <c r="D26" s="118" t="str">
        <f>IF('男子シングルス'!G13="","0",'男子シングルス'!G13)</f>
        <v>0</v>
      </c>
      <c r="E26">
        <v>26</v>
      </c>
      <c r="F26">
        <f t="shared" si="1"/>
      </c>
      <c r="I26">
        <f>COUNTIF($J$1:J26,1)</f>
        <v>0</v>
      </c>
      <c r="J26">
        <f t="shared" si="2"/>
        <v>0</v>
      </c>
      <c r="K26" s="118" t="str">
        <f>IF('男子ダブルス'!G13="","0",'男子ダブルス'!G13)</f>
        <v>0</v>
      </c>
      <c r="L26">
        <v>26</v>
      </c>
      <c r="M26">
        <f t="shared" si="3"/>
      </c>
    </row>
    <row r="27" spans="2:13" ht="13.5">
      <c r="B27">
        <f>COUNTIF($C$1:C27,1)</f>
        <v>0</v>
      </c>
      <c r="C27">
        <f t="shared" si="0"/>
        <v>0</v>
      </c>
      <c r="D27" s="118" t="str">
        <f>IF('男子シングルス'!G14="","0",'男子シングルス'!G14)</f>
        <v>0</v>
      </c>
      <c r="E27">
        <v>27</v>
      </c>
      <c r="F27">
        <f t="shared" si="1"/>
      </c>
      <c r="I27">
        <f>COUNTIF($J$1:J27,1)</f>
        <v>0</v>
      </c>
      <c r="J27">
        <f t="shared" si="2"/>
        <v>0</v>
      </c>
      <c r="K27" s="118" t="str">
        <f>IF('男子ダブルス'!G14="","0",'男子ダブルス'!G14)</f>
        <v>0</v>
      </c>
      <c r="L27">
        <v>27</v>
      </c>
      <c r="M27">
        <f t="shared" si="3"/>
      </c>
    </row>
    <row r="28" spans="2:13" ht="13.5">
      <c r="B28">
        <f>COUNTIF($C$1:C28,1)</f>
        <v>0</v>
      </c>
      <c r="C28">
        <f t="shared" si="0"/>
        <v>0</v>
      </c>
      <c r="D28" s="118" t="str">
        <f>IF('男子シングルス'!G15="","0",'男子シングルス'!G15)</f>
        <v>0</v>
      </c>
      <c r="E28">
        <v>28</v>
      </c>
      <c r="F28">
        <f t="shared" si="1"/>
      </c>
      <c r="I28">
        <f>COUNTIF($J$1:J28,1)</f>
        <v>0</v>
      </c>
      <c r="J28">
        <f t="shared" si="2"/>
        <v>0</v>
      </c>
      <c r="K28" s="118" t="str">
        <f>IF('男子ダブルス'!G15="","0",'男子ダブルス'!G15)</f>
        <v>0</v>
      </c>
      <c r="L28">
        <v>28</v>
      </c>
      <c r="M28">
        <f t="shared" si="3"/>
      </c>
    </row>
    <row r="29" spans="2:13" ht="13.5">
      <c r="B29">
        <f>COUNTIF($C$1:C29,1)</f>
        <v>0</v>
      </c>
      <c r="C29">
        <f t="shared" si="0"/>
        <v>0</v>
      </c>
      <c r="D29" s="118" t="str">
        <f>IF('男子シングルス'!G16="","0",'男子シングルス'!G16)</f>
        <v>0</v>
      </c>
      <c r="E29">
        <v>29</v>
      </c>
      <c r="F29">
        <f t="shared" si="1"/>
      </c>
      <c r="I29">
        <f>COUNTIF($J$1:J29,1)</f>
        <v>0</v>
      </c>
      <c r="J29">
        <f t="shared" si="2"/>
        <v>0</v>
      </c>
      <c r="K29" s="118" t="str">
        <f>IF('男子ダブルス'!G16="","0",'男子ダブルス'!G16)</f>
        <v>0</v>
      </c>
      <c r="L29">
        <v>29</v>
      </c>
      <c r="M29">
        <f t="shared" si="3"/>
      </c>
    </row>
    <row r="30" spans="2:13" ht="13.5">
      <c r="B30">
        <f>COUNTIF($C$1:C30,1)</f>
        <v>0</v>
      </c>
      <c r="C30">
        <f t="shared" si="0"/>
        <v>0</v>
      </c>
      <c r="D30" s="118" t="str">
        <f>IF('男子シングルス'!G17="","0",'男子シングルス'!G17)</f>
        <v>0</v>
      </c>
      <c r="E30">
        <v>30</v>
      </c>
      <c r="F30">
        <f t="shared" si="1"/>
      </c>
      <c r="I30">
        <f>COUNTIF($J$1:J30,1)</f>
        <v>0</v>
      </c>
      <c r="J30">
        <f t="shared" si="2"/>
        <v>0</v>
      </c>
      <c r="K30" s="118" t="str">
        <f>IF('男子ダブルス'!G17="","0",'男子ダブルス'!G17)</f>
        <v>0</v>
      </c>
      <c r="L30">
        <v>30</v>
      </c>
      <c r="M30">
        <f t="shared" si="3"/>
      </c>
    </row>
    <row r="31" spans="2:13" ht="13.5">
      <c r="B31">
        <f>COUNTIF($C$1:C31,1)</f>
        <v>0</v>
      </c>
      <c r="C31">
        <f t="shared" si="0"/>
        <v>0</v>
      </c>
      <c r="D31" s="118" t="str">
        <f>IF('男子シングルス'!G18="","0",'男子シングルス'!G18)</f>
        <v>0</v>
      </c>
      <c r="E31">
        <v>31</v>
      </c>
      <c r="F31">
        <f t="shared" si="1"/>
      </c>
      <c r="I31">
        <f>COUNTIF($J$1:J31,1)</f>
        <v>0</v>
      </c>
      <c r="J31">
        <f t="shared" si="2"/>
        <v>0</v>
      </c>
      <c r="K31" s="118" t="str">
        <f>IF('男子ダブルス'!G18="","0",'男子ダブルス'!G18)</f>
        <v>0</v>
      </c>
      <c r="L31">
        <v>31</v>
      </c>
      <c r="M31">
        <f t="shared" si="3"/>
      </c>
    </row>
    <row r="32" spans="2:13" ht="13.5">
      <c r="B32">
        <f>COUNTIF($C$1:C32,1)</f>
        <v>0</v>
      </c>
      <c r="C32">
        <f t="shared" si="0"/>
        <v>0</v>
      </c>
      <c r="D32" s="118" t="str">
        <f>IF('男子シングルス'!G19="","0",'男子シングルス'!G19)</f>
        <v>0</v>
      </c>
      <c r="E32">
        <v>32</v>
      </c>
      <c r="F32">
        <f t="shared" si="1"/>
      </c>
      <c r="I32">
        <f>COUNTIF($J$1:J32,1)</f>
        <v>0</v>
      </c>
      <c r="J32">
        <f t="shared" si="2"/>
        <v>0</v>
      </c>
      <c r="K32" s="118" t="str">
        <f>IF('男子ダブルス'!G19="","0",'男子ダブルス'!G19)</f>
        <v>0</v>
      </c>
      <c r="L32">
        <v>32</v>
      </c>
      <c r="M32">
        <f t="shared" si="3"/>
      </c>
    </row>
    <row r="33" spans="2:13" ht="13.5">
      <c r="B33">
        <f>COUNTIF($C$1:C33,1)</f>
        <v>0</v>
      </c>
      <c r="C33">
        <f t="shared" si="0"/>
        <v>0</v>
      </c>
      <c r="D33" s="118" t="str">
        <f>IF('男子シングルス'!G20="","0",'男子シングルス'!G20)</f>
        <v>0</v>
      </c>
      <c r="E33">
        <v>33</v>
      </c>
      <c r="F33">
        <f t="shared" si="1"/>
      </c>
      <c r="I33">
        <f>COUNTIF($J$1:J33,1)</f>
        <v>0</v>
      </c>
      <c r="J33">
        <f t="shared" si="2"/>
        <v>0</v>
      </c>
      <c r="K33" s="118" t="str">
        <f>IF('男子ダブルス'!G20="","0",'男子ダブルス'!G20)</f>
        <v>0</v>
      </c>
      <c r="L33">
        <v>33</v>
      </c>
      <c r="M33">
        <f t="shared" si="3"/>
      </c>
    </row>
    <row r="34" spans="2:13" ht="13.5">
      <c r="B34">
        <f>COUNTIF($C$1:C34,1)</f>
        <v>0</v>
      </c>
      <c r="C34">
        <f t="shared" si="0"/>
        <v>0</v>
      </c>
      <c r="D34" s="118" t="str">
        <f>IF('男子シングルス'!G21="","0",'男子シングルス'!G21)</f>
        <v>0</v>
      </c>
      <c r="E34">
        <v>34</v>
      </c>
      <c r="F34">
        <f t="shared" si="1"/>
      </c>
      <c r="I34">
        <f>COUNTIF($J$1:J34,1)</f>
        <v>0</v>
      </c>
      <c r="J34">
        <f t="shared" si="2"/>
        <v>0</v>
      </c>
      <c r="K34" s="118" t="str">
        <f>IF('男子ダブルス'!G21="","0",'男子ダブルス'!G21)</f>
        <v>0</v>
      </c>
      <c r="L34">
        <v>34</v>
      </c>
      <c r="M34">
        <f t="shared" si="3"/>
      </c>
    </row>
    <row r="35" spans="2:13" ht="13.5">
      <c r="B35">
        <f>COUNTIF($C$1:C35,1)</f>
        <v>0</v>
      </c>
      <c r="C35">
        <f t="shared" si="0"/>
        <v>0</v>
      </c>
      <c r="D35" s="118" t="str">
        <f>IF('男子シングルス'!G22="","0",'男子シングルス'!G22)</f>
        <v>0</v>
      </c>
      <c r="E35">
        <v>35</v>
      </c>
      <c r="F35">
        <f t="shared" si="1"/>
      </c>
      <c r="I35">
        <f>COUNTIF($J$1:J35,1)</f>
        <v>0</v>
      </c>
      <c r="J35">
        <f t="shared" si="2"/>
        <v>0</v>
      </c>
      <c r="K35" s="118" t="str">
        <f>IF('男子ダブルス'!G22="","0",'男子ダブルス'!G22)</f>
        <v>0</v>
      </c>
      <c r="L35">
        <v>35</v>
      </c>
      <c r="M35">
        <f t="shared" si="3"/>
      </c>
    </row>
    <row r="36" spans="2:13" ht="13.5">
      <c r="B36">
        <f>COUNTIF($C$1:C36,1)</f>
        <v>0</v>
      </c>
      <c r="C36">
        <f t="shared" si="0"/>
        <v>0</v>
      </c>
      <c r="D36" s="118" t="str">
        <f>IF('男子シングルス'!G23="","0",'男子シングルス'!G23)</f>
        <v>0</v>
      </c>
      <c r="E36">
        <v>36</v>
      </c>
      <c r="F36">
        <f t="shared" si="1"/>
      </c>
      <c r="I36">
        <f>COUNTIF($J$1:J36,1)</f>
        <v>0</v>
      </c>
      <c r="J36">
        <f t="shared" si="2"/>
        <v>0</v>
      </c>
      <c r="K36" s="118" t="str">
        <f>IF('男子ダブルス'!G23="","0",'男子ダブルス'!G23)</f>
        <v>0</v>
      </c>
      <c r="L36">
        <v>36</v>
      </c>
      <c r="M36">
        <f t="shared" si="3"/>
      </c>
    </row>
    <row r="37" spans="2:13" ht="13.5">
      <c r="B37">
        <f>COUNTIF($C$1:C37,1)</f>
        <v>0</v>
      </c>
      <c r="C37">
        <f t="shared" si="0"/>
        <v>0</v>
      </c>
      <c r="D37" s="118" t="str">
        <f>IF('男子シングルス'!G24="","0",'男子シングルス'!G24)</f>
        <v>0</v>
      </c>
      <c r="E37">
        <v>37</v>
      </c>
      <c r="F37">
        <f t="shared" si="1"/>
      </c>
      <c r="I37">
        <f>COUNTIF($J$1:J37,1)</f>
        <v>0</v>
      </c>
      <c r="J37">
        <f t="shared" si="2"/>
        <v>0</v>
      </c>
      <c r="K37" s="118" t="str">
        <f>IF('男子ダブルス'!G24="","0",'男子ダブルス'!G24)</f>
        <v>0</v>
      </c>
      <c r="L37">
        <v>37</v>
      </c>
      <c r="M37">
        <f t="shared" si="3"/>
      </c>
    </row>
    <row r="38" spans="2:13" ht="13.5">
      <c r="B38">
        <f>COUNTIF($C$1:C38,1)</f>
        <v>0</v>
      </c>
      <c r="C38">
        <f t="shared" si="0"/>
        <v>0</v>
      </c>
      <c r="D38" s="118" t="str">
        <f>IF('男子シングルス'!G25="","0",'男子シングルス'!G25)</f>
        <v>0</v>
      </c>
      <c r="E38">
        <v>38</v>
      </c>
      <c r="F38">
        <f t="shared" si="1"/>
      </c>
      <c r="I38">
        <f>COUNTIF($J$1:J38,1)</f>
        <v>0</v>
      </c>
      <c r="J38">
        <f t="shared" si="2"/>
        <v>0</v>
      </c>
      <c r="K38" s="118" t="str">
        <f>IF('男子ダブルス'!G25="","0",'男子ダブルス'!G25)</f>
        <v>0</v>
      </c>
      <c r="L38">
        <v>38</v>
      </c>
      <c r="M38">
        <f t="shared" si="3"/>
      </c>
    </row>
    <row r="39" spans="2:13" ht="13.5">
      <c r="B39">
        <f>COUNTIF($C$1:C39,1)</f>
        <v>0</v>
      </c>
      <c r="C39">
        <f t="shared" si="0"/>
        <v>0</v>
      </c>
      <c r="D39" s="118" t="str">
        <f>IF('男子シングルス'!G26="","0",'男子シングルス'!G26)</f>
        <v>0</v>
      </c>
      <c r="E39">
        <v>39</v>
      </c>
      <c r="F39">
        <f t="shared" si="1"/>
      </c>
      <c r="I39">
        <f>COUNTIF($J$1:J39,1)</f>
        <v>0</v>
      </c>
      <c r="J39">
        <f t="shared" si="2"/>
        <v>0</v>
      </c>
      <c r="K39" s="118" t="str">
        <f>IF('男子ダブルス'!G26="","0",'男子ダブルス'!G26)</f>
        <v>0</v>
      </c>
      <c r="L39">
        <v>39</v>
      </c>
      <c r="M39">
        <f t="shared" si="3"/>
      </c>
    </row>
    <row r="40" spans="2:13" ht="13.5">
      <c r="B40">
        <f>COUNTIF($C$1:C40,1)</f>
        <v>0</v>
      </c>
      <c r="C40">
        <f t="shared" si="0"/>
        <v>0</v>
      </c>
      <c r="D40" s="118" t="str">
        <f>IF('男子シングルス'!G27="","0",'男子シングルス'!G27)</f>
        <v>0</v>
      </c>
      <c r="E40">
        <v>40</v>
      </c>
      <c r="F40">
        <f t="shared" si="1"/>
      </c>
      <c r="I40">
        <f>COUNTIF($J$1:J40,1)</f>
        <v>0</v>
      </c>
      <c r="J40">
        <f t="shared" si="2"/>
        <v>0</v>
      </c>
      <c r="K40" s="118" t="str">
        <f>IF('男子ダブルス'!G27="","0",'男子ダブルス'!G27)</f>
        <v>0</v>
      </c>
      <c r="L40">
        <v>40</v>
      </c>
      <c r="M40">
        <f t="shared" si="3"/>
      </c>
    </row>
    <row r="41" spans="2:13" ht="13.5">
      <c r="B41">
        <f>COUNTIF($C$1:C41,1)</f>
        <v>0</v>
      </c>
      <c r="C41">
        <f t="shared" si="0"/>
        <v>0</v>
      </c>
      <c r="D41" s="118" t="str">
        <f>IF('男子シングルス'!K8="","0",'男子シングルス'!K8)</f>
        <v>0</v>
      </c>
      <c r="E41">
        <v>41</v>
      </c>
      <c r="F41">
        <f t="shared" si="1"/>
      </c>
      <c r="I41">
        <f>COUNTIF($J$1:J41,1)</f>
        <v>0</v>
      </c>
      <c r="J41">
        <f t="shared" si="2"/>
        <v>0</v>
      </c>
      <c r="K41" s="118" t="str">
        <f>IF('男子ダブルス'!K8="","0",'男子ダブルス'!K8)</f>
        <v>0</v>
      </c>
      <c r="L41">
        <v>41</v>
      </c>
      <c r="M41">
        <f t="shared" si="3"/>
      </c>
    </row>
    <row r="42" spans="2:13" ht="13.5">
      <c r="B42">
        <f>COUNTIF($C$1:C42,1)</f>
        <v>0</v>
      </c>
      <c r="C42">
        <f t="shared" si="0"/>
        <v>0</v>
      </c>
      <c r="D42" s="118" t="str">
        <f>IF('男子シングルス'!K9="","0",'男子シングルス'!K9)</f>
        <v>0</v>
      </c>
      <c r="E42">
        <v>42</v>
      </c>
      <c r="F42">
        <f t="shared" si="1"/>
      </c>
      <c r="I42">
        <f>COUNTIF($J$1:J42,1)</f>
        <v>0</v>
      </c>
      <c r="J42">
        <f t="shared" si="2"/>
        <v>0</v>
      </c>
      <c r="K42" s="118" t="str">
        <f>IF('男子ダブルス'!K9="","0",'男子ダブルス'!K9)</f>
        <v>0</v>
      </c>
      <c r="L42">
        <v>42</v>
      </c>
      <c r="M42">
        <f t="shared" si="3"/>
      </c>
    </row>
    <row r="43" spans="2:13" ht="13.5">
      <c r="B43">
        <f>COUNTIF($C$1:C43,1)</f>
        <v>0</v>
      </c>
      <c r="C43">
        <f t="shared" si="0"/>
        <v>0</v>
      </c>
      <c r="D43" s="118" t="str">
        <f>IF('男子シングルス'!K10="","0",'男子シングルス'!K10)</f>
        <v>0</v>
      </c>
      <c r="E43">
        <v>43</v>
      </c>
      <c r="F43">
        <f t="shared" si="1"/>
      </c>
      <c r="I43">
        <f>COUNTIF($J$1:J43,1)</f>
        <v>0</v>
      </c>
      <c r="J43">
        <f t="shared" si="2"/>
        <v>0</v>
      </c>
      <c r="K43" s="118" t="str">
        <f>IF('男子ダブルス'!K10="","0",'男子ダブルス'!K10)</f>
        <v>0</v>
      </c>
      <c r="L43">
        <v>43</v>
      </c>
      <c r="M43">
        <f t="shared" si="3"/>
      </c>
    </row>
    <row r="44" spans="2:13" ht="13.5">
      <c r="B44">
        <f>COUNTIF($C$1:C44,1)</f>
        <v>0</v>
      </c>
      <c r="C44">
        <f t="shared" si="0"/>
        <v>0</v>
      </c>
      <c r="D44" s="118" t="str">
        <f>IF('男子シングルス'!K11="","0",'男子シングルス'!K11)</f>
        <v>0</v>
      </c>
      <c r="E44">
        <v>44</v>
      </c>
      <c r="F44">
        <f t="shared" si="1"/>
      </c>
      <c r="I44">
        <f>COUNTIF($J$1:J44,1)</f>
        <v>0</v>
      </c>
      <c r="J44">
        <f t="shared" si="2"/>
        <v>0</v>
      </c>
      <c r="K44" s="118" t="str">
        <f>IF('男子ダブルス'!K11="","0",'男子ダブルス'!K11)</f>
        <v>0</v>
      </c>
      <c r="L44">
        <v>44</v>
      </c>
      <c r="M44">
        <f t="shared" si="3"/>
      </c>
    </row>
    <row r="45" spans="2:13" ht="13.5">
      <c r="B45">
        <f>COUNTIF($C$1:C45,1)</f>
        <v>0</v>
      </c>
      <c r="C45">
        <f t="shared" si="0"/>
        <v>0</v>
      </c>
      <c r="D45" s="118" t="str">
        <f>IF('男子シングルス'!K12="","0",'男子シングルス'!K12)</f>
        <v>0</v>
      </c>
      <c r="E45">
        <v>45</v>
      </c>
      <c r="F45">
        <f t="shared" si="1"/>
      </c>
      <c r="I45">
        <f>COUNTIF($J$1:J45,1)</f>
        <v>0</v>
      </c>
      <c r="J45">
        <f t="shared" si="2"/>
        <v>0</v>
      </c>
      <c r="K45" s="118" t="str">
        <f>IF('男子ダブルス'!K12="","0",'男子ダブルス'!K12)</f>
        <v>0</v>
      </c>
      <c r="L45">
        <v>45</v>
      </c>
      <c r="M45">
        <f t="shared" si="3"/>
      </c>
    </row>
    <row r="46" spans="2:13" ht="13.5">
      <c r="B46">
        <f>COUNTIF($C$1:C46,1)</f>
        <v>0</v>
      </c>
      <c r="C46">
        <f t="shared" si="0"/>
        <v>0</v>
      </c>
      <c r="D46" s="118" t="str">
        <f>IF('男子シングルス'!K13="","0",'男子シングルス'!K13)</f>
        <v>0</v>
      </c>
      <c r="E46">
        <v>46</v>
      </c>
      <c r="F46">
        <f t="shared" si="1"/>
      </c>
      <c r="I46">
        <f>COUNTIF($J$1:J46,1)</f>
        <v>0</v>
      </c>
      <c r="J46">
        <f t="shared" si="2"/>
        <v>0</v>
      </c>
      <c r="K46" s="118" t="str">
        <f>IF('男子ダブルス'!K13="","0",'男子ダブルス'!K13)</f>
        <v>0</v>
      </c>
      <c r="L46">
        <v>46</v>
      </c>
      <c r="M46">
        <f t="shared" si="3"/>
      </c>
    </row>
    <row r="47" spans="2:13" ht="13.5">
      <c r="B47">
        <f>COUNTIF($C$1:C47,1)</f>
        <v>0</v>
      </c>
      <c r="C47">
        <f t="shared" si="0"/>
        <v>0</v>
      </c>
      <c r="D47" s="118" t="str">
        <f>IF('男子シングルス'!K14="","0",'男子シングルス'!K14)</f>
        <v>0</v>
      </c>
      <c r="E47">
        <v>47</v>
      </c>
      <c r="F47">
        <f t="shared" si="1"/>
      </c>
      <c r="I47">
        <f>COUNTIF($J$1:J47,1)</f>
        <v>0</v>
      </c>
      <c r="J47">
        <f t="shared" si="2"/>
        <v>0</v>
      </c>
      <c r="K47" s="118" t="str">
        <f>IF('男子ダブルス'!K14="","0",'男子ダブルス'!K14)</f>
        <v>0</v>
      </c>
      <c r="L47">
        <v>47</v>
      </c>
      <c r="M47">
        <f t="shared" si="3"/>
      </c>
    </row>
    <row r="48" spans="2:13" ht="13.5">
      <c r="B48">
        <f>COUNTIF($C$1:C48,1)</f>
        <v>0</v>
      </c>
      <c r="C48">
        <f t="shared" si="0"/>
        <v>0</v>
      </c>
      <c r="D48" s="118" t="str">
        <f>IF('男子シングルス'!K15="","0",'男子シングルス'!K15)</f>
        <v>0</v>
      </c>
      <c r="E48">
        <v>48</v>
      </c>
      <c r="F48">
        <f t="shared" si="1"/>
      </c>
      <c r="I48">
        <f>COUNTIF($J$1:J48,1)</f>
        <v>0</v>
      </c>
      <c r="J48">
        <f t="shared" si="2"/>
        <v>0</v>
      </c>
      <c r="K48" s="118" t="str">
        <f>IF('男子ダブルス'!K15="","0",'男子ダブルス'!K15)</f>
        <v>0</v>
      </c>
      <c r="L48">
        <v>48</v>
      </c>
      <c r="M48">
        <f t="shared" si="3"/>
      </c>
    </row>
    <row r="49" spans="2:13" ht="13.5">
      <c r="B49">
        <f>COUNTIF($C$1:C49,1)</f>
        <v>0</v>
      </c>
      <c r="C49">
        <f t="shared" si="0"/>
        <v>0</v>
      </c>
      <c r="D49" s="118" t="str">
        <f>IF('男子シングルス'!K16="","0",'男子シングルス'!K16)</f>
        <v>0</v>
      </c>
      <c r="E49">
        <v>49</v>
      </c>
      <c r="F49">
        <f t="shared" si="1"/>
      </c>
      <c r="I49">
        <f>COUNTIF($J$1:J49,1)</f>
        <v>0</v>
      </c>
      <c r="J49">
        <f t="shared" si="2"/>
        <v>0</v>
      </c>
      <c r="K49" s="118" t="str">
        <f>IF('男子ダブルス'!K16="","0",'男子ダブルス'!K16)</f>
        <v>0</v>
      </c>
      <c r="L49">
        <v>49</v>
      </c>
      <c r="M49">
        <f t="shared" si="3"/>
      </c>
    </row>
    <row r="50" spans="2:13" ht="13.5">
      <c r="B50">
        <f>COUNTIF($C$1:C50,1)</f>
        <v>0</v>
      </c>
      <c r="C50">
        <f t="shared" si="0"/>
        <v>0</v>
      </c>
      <c r="D50" s="118" t="str">
        <f>IF('男子シングルス'!K17="","0",'男子シングルス'!K17)</f>
        <v>0</v>
      </c>
      <c r="E50">
        <v>50</v>
      </c>
      <c r="F50">
        <f t="shared" si="1"/>
      </c>
      <c r="I50">
        <f>COUNTIF($J$1:J50,1)</f>
        <v>0</v>
      </c>
      <c r="J50">
        <f t="shared" si="2"/>
        <v>0</v>
      </c>
      <c r="K50" s="118" t="str">
        <f>IF('男子ダブルス'!K17="","0",'男子ダブルス'!K17)</f>
        <v>0</v>
      </c>
      <c r="L50">
        <v>50</v>
      </c>
      <c r="M50">
        <f t="shared" si="3"/>
      </c>
    </row>
    <row r="51" spans="2:13" ht="13.5">
      <c r="B51">
        <f>COUNTIF($C$1:C51,1)</f>
        <v>0</v>
      </c>
      <c r="C51">
        <f t="shared" si="0"/>
        <v>0</v>
      </c>
      <c r="D51" s="118" t="str">
        <f>IF('男子シングルス'!K18="","0",'男子シングルス'!K18)</f>
        <v>0</v>
      </c>
      <c r="E51">
        <v>51</v>
      </c>
      <c r="F51">
        <f t="shared" si="1"/>
      </c>
      <c r="I51">
        <f>COUNTIF($J$1:J51,1)</f>
        <v>0</v>
      </c>
      <c r="J51">
        <f t="shared" si="2"/>
        <v>0</v>
      </c>
      <c r="K51" s="118" t="str">
        <f>IF('男子ダブルス'!K18="","0",'男子ダブルス'!K18)</f>
        <v>0</v>
      </c>
      <c r="L51">
        <v>51</v>
      </c>
      <c r="M51">
        <f t="shared" si="3"/>
      </c>
    </row>
    <row r="52" spans="2:13" ht="13.5">
      <c r="B52">
        <f>COUNTIF($C$1:C52,1)</f>
        <v>0</v>
      </c>
      <c r="C52">
        <f t="shared" si="0"/>
        <v>0</v>
      </c>
      <c r="D52" s="118" t="str">
        <f>IF('男子シングルス'!K19="","0",'男子シングルス'!K19)</f>
        <v>0</v>
      </c>
      <c r="E52">
        <v>52</v>
      </c>
      <c r="F52">
        <f t="shared" si="1"/>
      </c>
      <c r="I52">
        <f>COUNTIF($J$1:J52,1)</f>
        <v>0</v>
      </c>
      <c r="J52">
        <f t="shared" si="2"/>
        <v>0</v>
      </c>
      <c r="K52" s="118" t="str">
        <f>IF('男子ダブルス'!K19="","0",'男子ダブルス'!K19)</f>
        <v>0</v>
      </c>
      <c r="L52">
        <v>52</v>
      </c>
      <c r="M52">
        <f t="shared" si="3"/>
      </c>
    </row>
    <row r="53" spans="2:13" ht="13.5">
      <c r="B53">
        <f>COUNTIF($C$1:C53,1)</f>
        <v>0</v>
      </c>
      <c r="C53">
        <f t="shared" si="0"/>
        <v>0</v>
      </c>
      <c r="D53" s="118" t="str">
        <f>IF('男子シングルス'!K20="","0",'男子シングルス'!K20)</f>
        <v>0</v>
      </c>
      <c r="E53">
        <v>53</v>
      </c>
      <c r="F53">
        <f t="shared" si="1"/>
      </c>
      <c r="I53">
        <f>COUNTIF($J$1:J53,1)</f>
        <v>0</v>
      </c>
      <c r="J53">
        <f t="shared" si="2"/>
        <v>0</v>
      </c>
      <c r="K53" s="118" t="str">
        <f>IF('男子ダブルス'!K20="","0",'男子ダブルス'!K20)</f>
        <v>0</v>
      </c>
      <c r="L53">
        <v>53</v>
      </c>
      <c r="M53">
        <f t="shared" si="3"/>
      </c>
    </row>
    <row r="54" spans="2:13" ht="13.5">
      <c r="B54">
        <f>COUNTIF($C$1:C54,1)</f>
        <v>0</v>
      </c>
      <c r="C54">
        <f t="shared" si="0"/>
        <v>0</v>
      </c>
      <c r="D54" s="118" t="str">
        <f>IF('男子シングルス'!K21="","0",'男子シングルス'!K21)</f>
        <v>0</v>
      </c>
      <c r="E54">
        <v>54</v>
      </c>
      <c r="F54">
        <f t="shared" si="1"/>
      </c>
      <c r="I54">
        <f>COUNTIF($J$1:J54,1)</f>
        <v>0</v>
      </c>
      <c r="J54">
        <f t="shared" si="2"/>
        <v>0</v>
      </c>
      <c r="K54" s="118" t="str">
        <f>IF('男子ダブルス'!K21="","0",'男子ダブルス'!K21)</f>
        <v>0</v>
      </c>
      <c r="L54">
        <v>54</v>
      </c>
      <c r="M54">
        <f t="shared" si="3"/>
      </c>
    </row>
    <row r="55" spans="2:13" ht="13.5">
      <c r="B55">
        <f>COUNTIF($C$1:C55,1)</f>
        <v>0</v>
      </c>
      <c r="C55">
        <f t="shared" si="0"/>
        <v>0</v>
      </c>
      <c r="D55" s="118" t="str">
        <f>IF('男子シングルス'!K22="","0",'男子シングルス'!K22)</f>
        <v>0</v>
      </c>
      <c r="E55">
        <v>55</v>
      </c>
      <c r="F55">
        <f t="shared" si="1"/>
      </c>
      <c r="I55">
        <f>COUNTIF($J$1:J55,1)</f>
        <v>0</v>
      </c>
      <c r="J55">
        <f t="shared" si="2"/>
        <v>0</v>
      </c>
      <c r="K55" s="118" t="str">
        <f>IF('男子ダブルス'!K22="","0",'男子ダブルス'!K22)</f>
        <v>0</v>
      </c>
      <c r="L55">
        <v>55</v>
      </c>
      <c r="M55">
        <f t="shared" si="3"/>
      </c>
    </row>
    <row r="56" spans="2:13" ht="13.5">
      <c r="B56">
        <f>COUNTIF($C$1:C56,1)</f>
        <v>0</v>
      </c>
      <c r="C56">
        <f t="shared" si="0"/>
        <v>0</v>
      </c>
      <c r="D56" s="118" t="str">
        <f>IF('男子シングルス'!K23="","0",'男子シングルス'!K23)</f>
        <v>0</v>
      </c>
      <c r="E56">
        <v>56</v>
      </c>
      <c r="F56">
        <f t="shared" si="1"/>
      </c>
      <c r="I56">
        <f>COUNTIF($J$1:J56,1)</f>
        <v>0</v>
      </c>
      <c r="J56">
        <f t="shared" si="2"/>
        <v>0</v>
      </c>
      <c r="K56" s="118" t="str">
        <f>IF('男子ダブルス'!K23="","0",'男子ダブルス'!K23)</f>
        <v>0</v>
      </c>
      <c r="L56">
        <v>56</v>
      </c>
      <c r="M56">
        <f t="shared" si="3"/>
      </c>
    </row>
    <row r="57" spans="2:13" ht="13.5">
      <c r="B57">
        <f>COUNTIF($C$1:C57,1)</f>
        <v>0</v>
      </c>
      <c r="C57">
        <f t="shared" si="0"/>
        <v>0</v>
      </c>
      <c r="D57" s="118" t="str">
        <f>IF('男子シングルス'!K24="","0",'男子シングルス'!K24)</f>
        <v>0</v>
      </c>
      <c r="E57">
        <v>57</v>
      </c>
      <c r="F57">
        <f t="shared" si="1"/>
      </c>
      <c r="I57">
        <f>COUNTIF($J$1:J57,1)</f>
        <v>0</v>
      </c>
      <c r="J57">
        <f t="shared" si="2"/>
        <v>0</v>
      </c>
      <c r="K57" s="118" t="str">
        <f>IF('男子ダブルス'!K24="","0",'男子ダブルス'!K24)</f>
        <v>0</v>
      </c>
      <c r="L57">
        <v>57</v>
      </c>
      <c r="M57">
        <f t="shared" si="3"/>
      </c>
    </row>
    <row r="58" spans="2:13" ht="13.5">
      <c r="B58">
        <f>COUNTIF($C$1:C58,1)</f>
        <v>0</v>
      </c>
      <c r="C58">
        <f t="shared" si="0"/>
        <v>0</v>
      </c>
      <c r="D58" s="118" t="str">
        <f>IF('男子シングルス'!K25="","0",'男子シングルス'!K25)</f>
        <v>0</v>
      </c>
      <c r="E58">
        <v>58</v>
      </c>
      <c r="F58">
        <f t="shared" si="1"/>
      </c>
      <c r="I58">
        <f>COUNTIF($J$1:J58,1)</f>
        <v>0</v>
      </c>
      <c r="J58">
        <f t="shared" si="2"/>
        <v>0</v>
      </c>
      <c r="K58" s="118" t="str">
        <f>IF('男子ダブルス'!K25="","0",'男子ダブルス'!K25)</f>
        <v>0</v>
      </c>
      <c r="L58">
        <v>58</v>
      </c>
      <c r="M58">
        <f t="shared" si="3"/>
      </c>
    </row>
    <row r="59" spans="2:13" ht="13.5">
      <c r="B59">
        <f>COUNTIF($C$1:C59,1)</f>
        <v>0</v>
      </c>
      <c r="C59">
        <f t="shared" si="0"/>
        <v>0</v>
      </c>
      <c r="D59" s="118" t="str">
        <f>IF('男子シングルス'!K26="","0",'男子シングルス'!K26)</f>
        <v>0</v>
      </c>
      <c r="E59">
        <v>59</v>
      </c>
      <c r="F59">
        <f t="shared" si="1"/>
      </c>
      <c r="I59">
        <f>COUNTIF($J$1:J59,1)</f>
        <v>0</v>
      </c>
      <c r="J59">
        <f t="shared" si="2"/>
        <v>0</v>
      </c>
      <c r="K59" s="118" t="str">
        <f>IF('男子ダブルス'!K26="","0",'男子ダブルス'!K26)</f>
        <v>0</v>
      </c>
      <c r="L59">
        <v>59</v>
      </c>
      <c r="M59">
        <f t="shared" si="3"/>
      </c>
    </row>
    <row r="60" spans="2:13" ht="13.5">
      <c r="B60">
        <f>COUNTIF($C$1:C60,1)</f>
        <v>0</v>
      </c>
      <c r="C60">
        <f t="shared" si="0"/>
        <v>0</v>
      </c>
      <c r="D60" s="118" t="str">
        <f>IF('男子シングルス'!K27="","0",'男子シングルス'!K27)</f>
        <v>0</v>
      </c>
      <c r="E60">
        <v>60</v>
      </c>
      <c r="F60">
        <f t="shared" si="1"/>
      </c>
      <c r="I60">
        <f>COUNTIF($J$1:J60,1)</f>
        <v>0</v>
      </c>
      <c r="J60">
        <f t="shared" si="2"/>
        <v>0</v>
      </c>
      <c r="K60" s="118" t="str">
        <f>IF('男子ダブルス'!K27="","0",'男子ダブルス'!K27)</f>
        <v>0</v>
      </c>
      <c r="L60">
        <v>60</v>
      </c>
      <c r="M60">
        <f t="shared" si="3"/>
      </c>
    </row>
    <row r="61" spans="2:13" ht="13.5">
      <c r="B61">
        <f>COUNTIF($C$1:C61,1)</f>
        <v>0</v>
      </c>
      <c r="C61">
        <f>IF(D61="0",0,1)</f>
        <v>0</v>
      </c>
      <c r="D61" s="118" t="str">
        <f>IF('女子シングルス'!C8="","0",'女子シングルス'!C8)</f>
        <v>0</v>
      </c>
      <c r="E61">
        <v>61</v>
      </c>
      <c r="F61">
        <f t="shared" si="1"/>
      </c>
      <c r="I61">
        <f>COUNTIF($J$1:J61,1)</f>
        <v>0</v>
      </c>
      <c r="J61">
        <f t="shared" si="2"/>
        <v>0</v>
      </c>
      <c r="K61" s="118" t="str">
        <f>IF('女子ダブルス '!C8="","0",'女子ダブルス '!C8)</f>
        <v>0</v>
      </c>
      <c r="L61">
        <v>61</v>
      </c>
      <c r="M61">
        <f t="shared" si="3"/>
      </c>
    </row>
    <row r="62" spans="2:13" ht="13.5">
      <c r="B62">
        <f>COUNTIF($C$1:C62,1)</f>
        <v>0</v>
      </c>
      <c r="C62">
        <f t="shared" si="0"/>
        <v>0</v>
      </c>
      <c r="D62" s="118" t="str">
        <f>IF('女子シングルス'!C9="","0",'女子シングルス'!C9)</f>
        <v>0</v>
      </c>
      <c r="E62">
        <v>62</v>
      </c>
      <c r="F62">
        <f t="shared" si="1"/>
      </c>
      <c r="I62">
        <f>COUNTIF($J$1:J62,1)</f>
        <v>0</v>
      </c>
      <c r="J62">
        <f t="shared" si="2"/>
        <v>0</v>
      </c>
      <c r="K62" s="118" t="str">
        <f>IF('女子ダブルス '!C9="","0",'女子ダブルス '!C9)</f>
        <v>0</v>
      </c>
      <c r="L62">
        <v>62</v>
      </c>
      <c r="M62">
        <f t="shared" si="3"/>
      </c>
    </row>
    <row r="63" spans="2:13" ht="13.5">
      <c r="B63">
        <f>COUNTIF($C$1:C63,1)</f>
        <v>0</v>
      </c>
      <c r="C63">
        <f t="shared" si="0"/>
        <v>0</v>
      </c>
      <c r="D63" s="118" t="str">
        <f>IF('女子シングルス'!C10="","0",'女子シングルス'!C10)</f>
        <v>0</v>
      </c>
      <c r="E63">
        <v>63</v>
      </c>
      <c r="F63">
        <f t="shared" si="1"/>
      </c>
      <c r="I63">
        <f>COUNTIF($J$1:J63,1)</f>
        <v>0</v>
      </c>
      <c r="J63">
        <f t="shared" si="2"/>
        <v>0</v>
      </c>
      <c r="K63" s="118" t="str">
        <f>IF('女子ダブルス '!C10="","0",'女子ダブルス '!C10)</f>
        <v>0</v>
      </c>
      <c r="L63">
        <v>63</v>
      </c>
      <c r="M63">
        <f t="shared" si="3"/>
      </c>
    </row>
    <row r="64" spans="2:13" ht="13.5">
      <c r="B64">
        <f>COUNTIF($C$1:C64,1)</f>
        <v>0</v>
      </c>
      <c r="C64">
        <f t="shared" si="0"/>
        <v>0</v>
      </c>
      <c r="D64" s="118" t="str">
        <f>IF('女子シングルス'!C11="","0",'女子シングルス'!C11)</f>
        <v>0</v>
      </c>
      <c r="E64">
        <v>64</v>
      </c>
      <c r="F64">
        <f t="shared" si="1"/>
      </c>
      <c r="I64">
        <f>COUNTIF($J$1:J64,1)</f>
        <v>0</v>
      </c>
      <c r="J64">
        <f t="shared" si="2"/>
        <v>0</v>
      </c>
      <c r="K64" s="118" t="str">
        <f>IF('女子ダブルス '!C11="","0",'女子ダブルス '!C11)</f>
        <v>0</v>
      </c>
      <c r="L64">
        <v>64</v>
      </c>
      <c r="M64">
        <f t="shared" si="3"/>
      </c>
    </row>
    <row r="65" spans="2:13" ht="13.5">
      <c r="B65">
        <f>COUNTIF($C$1:C65,1)</f>
        <v>0</v>
      </c>
      <c r="C65">
        <f t="shared" si="0"/>
        <v>0</v>
      </c>
      <c r="D65" s="118" t="str">
        <f>IF('女子シングルス'!C12="","0",'女子シングルス'!C12)</f>
        <v>0</v>
      </c>
      <c r="E65">
        <v>65</v>
      </c>
      <c r="F65">
        <f t="shared" si="1"/>
      </c>
      <c r="I65">
        <f>COUNTIF($J$1:J65,1)</f>
        <v>0</v>
      </c>
      <c r="J65">
        <f t="shared" si="2"/>
        <v>0</v>
      </c>
      <c r="K65" s="118" t="str">
        <f>IF('女子ダブルス '!C12="","0",'女子ダブルス '!C12)</f>
        <v>0</v>
      </c>
      <c r="L65">
        <v>65</v>
      </c>
      <c r="M65">
        <f t="shared" si="3"/>
      </c>
    </row>
    <row r="66" spans="2:13" ht="13.5">
      <c r="B66">
        <f>COUNTIF($C$1:C66,1)</f>
        <v>0</v>
      </c>
      <c r="C66">
        <f aca="true" t="shared" si="4" ref="C66:C120">IF(D66="0",0,1)</f>
        <v>0</v>
      </c>
      <c r="D66" s="118" t="str">
        <f>IF('女子シングルス'!C13="","0",'女子シングルス'!C13)</f>
        <v>0</v>
      </c>
      <c r="E66">
        <v>66</v>
      </c>
      <c r="F66">
        <f aca="true" t="shared" si="5" ref="F66:F120">_xlfn.IFERROR(VLOOKUP(E66,$B$1:$D$120,3,FALSE),"")</f>
      </c>
      <c r="I66">
        <f>COUNTIF($J$1:J66,1)</f>
        <v>0</v>
      </c>
      <c r="J66">
        <f aca="true" t="shared" si="6" ref="J66:J120">IF(K66="0",0,1)</f>
        <v>0</v>
      </c>
      <c r="K66" s="118" t="str">
        <f>IF('女子ダブルス '!C13="","0",'女子ダブルス '!C13)</f>
        <v>0</v>
      </c>
      <c r="L66">
        <v>66</v>
      </c>
      <c r="M66">
        <f aca="true" t="shared" si="7" ref="M66:M120">_xlfn.IFERROR(VLOOKUP(L66,$I$1:$K$120,3,FALSE),"")</f>
      </c>
    </row>
    <row r="67" spans="2:13" ht="13.5">
      <c r="B67">
        <f>COUNTIF($C$1:C67,1)</f>
        <v>0</v>
      </c>
      <c r="C67">
        <f t="shared" si="4"/>
        <v>0</v>
      </c>
      <c r="D67" s="118" t="str">
        <f>IF('女子シングルス'!C14="","0",'女子シングルス'!C14)</f>
        <v>0</v>
      </c>
      <c r="E67">
        <v>67</v>
      </c>
      <c r="F67">
        <f t="shared" si="5"/>
      </c>
      <c r="I67">
        <f>COUNTIF($J$1:J67,1)</f>
        <v>0</v>
      </c>
      <c r="J67">
        <f t="shared" si="6"/>
        <v>0</v>
      </c>
      <c r="K67" s="118" t="str">
        <f>IF('女子ダブルス '!C14="","0",'女子ダブルス '!C14)</f>
        <v>0</v>
      </c>
      <c r="L67">
        <v>67</v>
      </c>
      <c r="M67">
        <f t="shared" si="7"/>
      </c>
    </row>
    <row r="68" spans="2:13" ht="13.5">
      <c r="B68">
        <f>COUNTIF($C$1:C68,1)</f>
        <v>0</v>
      </c>
      <c r="C68">
        <f t="shared" si="4"/>
        <v>0</v>
      </c>
      <c r="D68" s="118" t="str">
        <f>IF('女子シングルス'!C15="","0",'女子シングルス'!C15)</f>
        <v>0</v>
      </c>
      <c r="E68">
        <v>68</v>
      </c>
      <c r="F68">
        <f t="shared" si="5"/>
      </c>
      <c r="I68">
        <f>COUNTIF($J$1:J68,1)</f>
        <v>0</v>
      </c>
      <c r="J68">
        <f t="shared" si="6"/>
        <v>0</v>
      </c>
      <c r="K68" s="118" t="str">
        <f>IF('女子ダブルス '!C15="","0",'女子ダブルス '!C15)</f>
        <v>0</v>
      </c>
      <c r="L68">
        <v>68</v>
      </c>
      <c r="M68">
        <f t="shared" si="7"/>
      </c>
    </row>
    <row r="69" spans="2:13" ht="13.5">
      <c r="B69">
        <f>COUNTIF($C$1:C69,1)</f>
        <v>0</v>
      </c>
      <c r="C69">
        <f t="shared" si="4"/>
        <v>0</v>
      </c>
      <c r="D69" s="118" t="str">
        <f>IF('女子シングルス'!C16="","0",'女子シングルス'!C16)</f>
        <v>0</v>
      </c>
      <c r="E69">
        <v>69</v>
      </c>
      <c r="F69">
        <f t="shared" si="5"/>
      </c>
      <c r="I69">
        <f>COUNTIF($J$1:J69,1)</f>
        <v>0</v>
      </c>
      <c r="J69">
        <f t="shared" si="6"/>
        <v>0</v>
      </c>
      <c r="K69" s="118" t="str">
        <f>IF('女子ダブルス '!C16="","0",'女子ダブルス '!C16)</f>
        <v>0</v>
      </c>
      <c r="L69">
        <v>69</v>
      </c>
      <c r="M69">
        <f t="shared" si="7"/>
      </c>
    </row>
    <row r="70" spans="2:13" ht="13.5">
      <c r="B70">
        <f>COUNTIF($C$1:C70,1)</f>
        <v>0</v>
      </c>
      <c r="C70">
        <f t="shared" si="4"/>
        <v>0</v>
      </c>
      <c r="D70" s="118" t="str">
        <f>IF('女子シングルス'!C17="","0",'女子シングルス'!C17)</f>
        <v>0</v>
      </c>
      <c r="E70">
        <v>70</v>
      </c>
      <c r="F70">
        <f t="shared" si="5"/>
      </c>
      <c r="I70">
        <f>COUNTIF($J$1:J70,1)</f>
        <v>0</v>
      </c>
      <c r="J70">
        <f t="shared" si="6"/>
        <v>0</v>
      </c>
      <c r="K70" s="118" t="str">
        <f>IF('女子ダブルス '!C17="","0",'女子ダブルス '!C17)</f>
        <v>0</v>
      </c>
      <c r="L70">
        <v>70</v>
      </c>
      <c r="M70">
        <f t="shared" si="7"/>
      </c>
    </row>
    <row r="71" spans="2:13" ht="13.5">
      <c r="B71">
        <f>COUNTIF($C$1:C71,1)</f>
        <v>0</v>
      </c>
      <c r="C71">
        <f t="shared" si="4"/>
        <v>0</v>
      </c>
      <c r="D71" s="118" t="str">
        <f>IF('女子シングルス'!C18="","0",'女子シングルス'!C18)</f>
        <v>0</v>
      </c>
      <c r="E71">
        <v>71</v>
      </c>
      <c r="F71">
        <f t="shared" si="5"/>
      </c>
      <c r="I71">
        <f>COUNTIF($J$1:J71,1)</f>
        <v>0</v>
      </c>
      <c r="J71">
        <f t="shared" si="6"/>
        <v>0</v>
      </c>
      <c r="K71" s="118" t="str">
        <f>IF('女子ダブルス '!C18="","0",'女子ダブルス '!C18)</f>
        <v>0</v>
      </c>
      <c r="L71">
        <v>71</v>
      </c>
      <c r="M71">
        <f t="shared" si="7"/>
      </c>
    </row>
    <row r="72" spans="2:13" ht="13.5">
      <c r="B72">
        <f>COUNTIF($C$1:C72,1)</f>
        <v>0</v>
      </c>
      <c r="C72">
        <f t="shared" si="4"/>
        <v>0</v>
      </c>
      <c r="D72" s="118" t="str">
        <f>IF('女子シングルス'!C19="","0",'女子シングルス'!C19)</f>
        <v>0</v>
      </c>
      <c r="E72">
        <v>72</v>
      </c>
      <c r="F72">
        <f t="shared" si="5"/>
      </c>
      <c r="I72">
        <f>COUNTIF($J$1:J72,1)</f>
        <v>0</v>
      </c>
      <c r="J72">
        <f t="shared" si="6"/>
        <v>0</v>
      </c>
      <c r="K72" s="118" t="str">
        <f>IF('女子ダブルス '!C19="","0",'女子ダブルス '!C19)</f>
        <v>0</v>
      </c>
      <c r="L72">
        <v>72</v>
      </c>
      <c r="M72">
        <f t="shared" si="7"/>
      </c>
    </row>
    <row r="73" spans="2:13" ht="13.5">
      <c r="B73">
        <f>COUNTIF($C$1:C73,1)</f>
        <v>0</v>
      </c>
      <c r="C73">
        <f t="shared" si="4"/>
        <v>0</v>
      </c>
      <c r="D73" s="118" t="str">
        <f>IF('女子シングルス'!C20="","0",'女子シングルス'!C20)</f>
        <v>0</v>
      </c>
      <c r="E73">
        <v>73</v>
      </c>
      <c r="F73">
        <f t="shared" si="5"/>
      </c>
      <c r="I73">
        <f>COUNTIF($J$1:J73,1)</f>
        <v>0</v>
      </c>
      <c r="J73">
        <f t="shared" si="6"/>
        <v>0</v>
      </c>
      <c r="K73" s="118" t="str">
        <f>IF('女子ダブルス '!C20="","0",'女子ダブルス '!C20)</f>
        <v>0</v>
      </c>
      <c r="L73">
        <v>73</v>
      </c>
      <c r="M73">
        <f t="shared" si="7"/>
      </c>
    </row>
    <row r="74" spans="2:13" ht="13.5">
      <c r="B74">
        <f>COUNTIF($C$1:C74,1)</f>
        <v>0</v>
      </c>
      <c r="C74">
        <f t="shared" si="4"/>
        <v>0</v>
      </c>
      <c r="D74" s="118" t="str">
        <f>IF('女子シングルス'!C21="","0",'女子シングルス'!C21)</f>
        <v>0</v>
      </c>
      <c r="E74">
        <v>74</v>
      </c>
      <c r="F74">
        <f t="shared" si="5"/>
      </c>
      <c r="I74">
        <f>COUNTIF($J$1:J74,1)</f>
        <v>0</v>
      </c>
      <c r="J74">
        <f t="shared" si="6"/>
        <v>0</v>
      </c>
      <c r="K74" s="118" t="str">
        <f>IF('女子ダブルス '!C21="","0",'女子ダブルス '!C21)</f>
        <v>0</v>
      </c>
      <c r="L74">
        <v>74</v>
      </c>
      <c r="M74">
        <f t="shared" si="7"/>
      </c>
    </row>
    <row r="75" spans="2:13" ht="13.5">
      <c r="B75">
        <f>COUNTIF($C$1:C75,1)</f>
        <v>0</v>
      </c>
      <c r="C75">
        <f t="shared" si="4"/>
        <v>0</v>
      </c>
      <c r="D75" s="118" t="str">
        <f>IF('女子シングルス'!C22="","0",'女子シングルス'!C22)</f>
        <v>0</v>
      </c>
      <c r="E75">
        <v>75</v>
      </c>
      <c r="F75">
        <f t="shared" si="5"/>
      </c>
      <c r="I75">
        <f>COUNTIF($J$1:J75,1)</f>
        <v>0</v>
      </c>
      <c r="J75">
        <f t="shared" si="6"/>
        <v>0</v>
      </c>
      <c r="K75" s="118" t="str">
        <f>IF('女子ダブルス '!C22="","0",'女子ダブルス '!C22)</f>
        <v>0</v>
      </c>
      <c r="L75">
        <v>75</v>
      </c>
      <c r="M75">
        <f t="shared" si="7"/>
      </c>
    </row>
    <row r="76" spans="2:13" ht="13.5">
      <c r="B76">
        <f>COUNTIF($C$1:C76,1)</f>
        <v>0</v>
      </c>
      <c r="C76">
        <f t="shared" si="4"/>
        <v>0</v>
      </c>
      <c r="D76" s="118" t="str">
        <f>IF('女子シングルス'!C23="","0",'女子シングルス'!C23)</f>
        <v>0</v>
      </c>
      <c r="E76">
        <v>76</v>
      </c>
      <c r="F76">
        <f t="shared" si="5"/>
      </c>
      <c r="I76">
        <f>COUNTIF($J$1:J76,1)</f>
        <v>0</v>
      </c>
      <c r="J76">
        <f t="shared" si="6"/>
        <v>0</v>
      </c>
      <c r="K76" s="118" t="str">
        <f>IF('女子ダブルス '!C23="","0",'女子ダブルス '!C23)</f>
        <v>0</v>
      </c>
      <c r="L76">
        <v>76</v>
      </c>
      <c r="M76">
        <f t="shared" si="7"/>
      </c>
    </row>
    <row r="77" spans="2:13" ht="13.5">
      <c r="B77">
        <f>COUNTIF($C$1:C77,1)</f>
        <v>0</v>
      </c>
      <c r="C77">
        <f t="shared" si="4"/>
        <v>0</v>
      </c>
      <c r="D77" s="118" t="str">
        <f>IF('女子シングルス'!C24="","0",'女子シングルス'!C24)</f>
        <v>0</v>
      </c>
      <c r="E77">
        <v>77</v>
      </c>
      <c r="F77">
        <f t="shared" si="5"/>
      </c>
      <c r="I77">
        <f>COUNTIF($J$1:J77,1)</f>
        <v>0</v>
      </c>
      <c r="J77">
        <f t="shared" si="6"/>
        <v>0</v>
      </c>
      <c r="K77" s="118" t="str">
        <f>IF('女子ダブルス '!C24="","0",'女子ダブルス '!C24)</f>
        <v>0</v>
      </c>
      <c r="L77">
        <v>77</v>
      </c>
      <c r="M77">
        <f t="shared" si="7"/>
      </c>
    </row>
    <row r="78" spans="2:13" ht="13.5">
      <c r="B78">
        <f>COUNTIF($C$1:C78,1)</f>
        <v>0</v>
      </c>
      <c r="C78">
        <f t="shared" si="4"/>
        <v>0</v>
      </c>
      <c r="D78" s="118" t="str">
        <f>IF('女子シングルス'!C25="","0",'女子シングルス'!C25)</f>
        <v>0</v>
      </c>
      <c r="E78">
        <v>78</v>
      </c>
      <c r="F78">
        <f t="shared" si="5"/>
      </c>
      <c r="I78">
        <f>COUNTIF($J$1:J78,1)</f>
        <v>0</v>
      </c>
      <c r="J78">
        <f t="shared" si="6"/>
        <v>0</v>
      </c>
      <c r="K78" s="118" t="str">
        <f>IF('女子ダブルス '!C25="","0",'女子ダブルス '!C25)</f>
        <v>0</v>
      </c>
      <c r="L78">
        <v>78</v>
      </c>
      <c r="M78">
        <f t="shared" si="7"/>
      </c>
    </row>
    <row r="79" spans="2:13" ht="13.5">
      <c r="B79">
        <f>COUNTIF($C$1:C79,1)</f>
        <v>0</v>
      </c>
      <c r="C79">
        <f t="shared" si="4"/>
        <v>0</v>
      </c>
      <c r="D79" s="118" t="str">
        <f>IF('女子シングルス'!C26="","0",'女子シングルス'!C26)</f>
        <v>0</v>
      </c>
      <c r="E79">
        <v>79</v>
      </c>
      <c r="F79">
        <f t="shared" si="5"/>
      </c>
      <c r="I79">
        <f>COUNTIF($J$1:J79,1)</f>
        <v>0</v>
      </c>
      <c r="J79">
        <f t="shared" si="6"/>
        <v>0</v>
      </c>
      <c r="K79" s="118" t="str">
        <f>IF('女子ダブルス '!C26="","0",'女子ダブルス '!C26)</f>
        <v>0</v>
      </c>
      <c r="L79">
        <v>79</v>
      </c>
      <c r="M79">
        <f t="shared" si="7"/>
      </c>
    </row>
    <row r="80" spans="2:13" ht="13.5">
      <c r="B80">
        <f>COUNTIF($C$1:C80,1)</f>
        <v>0</v>
      </c>
      <c r="C80">
        <f t="shared" si="4"/>
        <v>0</v>
      </c>
      <c r="D80" s="118" t="str">
        <f>IF('女子シングルス'!C27="","0",'女子シングルス'!C27)</f>
        <v>0</v>
      </c>
      <c r="E80">
        <v>80</v>
      </c>
      <c r="F80">
        <f t="shared" si="5"/>
      </c>
      <c r="I80">
        <f>COUNTIF($J$1:J80,1)</f>
        <v>0</v>
      </c>
      <c r="J80">
        <f t="shared" si="6"/>
        <v>0</v>
      </c>
      <c r="K80" s="118" t="str">
        <f>IF('女子ダブルス '!C27="","0",'女子ダブルス '!C27)</f>
        <v>0</v>
      </c>
      <c r="L80">
        <v>80</v>
      </c>
      <c r="M80">
        <f t="shared" si="7"/>
      </c>
    </row>
    <row r="81" spans="2:13" ht="13.5">
      <c r="B81">
        <f>COUNTIF($C$1:C81,1)</f>
        <v>0</v>
      </c>
      <c r="C81">
        <f t="shared" si="4"/>
        <v>0</v>
      </c>
      <c r="D81" s="118" t="str">
        <f>IF('女子シングルス'!G8="","0",'女子シングルス'!G8)</f>
        <v>0</v>
      </c>
      <c r="E81">
        <v>81</v>
      </c>
      <c r="F81">
        <f t="shared" si="5"/>
      </c>
      <c r="I81">
        <f>COUNTIF($J$1:J81,1)</f>
        <v>0</v>
      </c>
      <c r="J81">
        <f t="shared" si="6"/>
        <v>0</v>
      </c>
      <c r="K81" s="118" t="str">
        <f>IF('女子ダブルス '!G8="","0",'女子ダブルス '!G8)</f>
        <v>0</v>
      </c>
      <c r="L81">
        <v>81</v>
      </c>
      <c r="M81">
        <f t="shared" si="7"/>
      </c>
    </row>
    <row r="82" spans="2:13" ht="13.5">
      <c r="B82">
        <f>COUNTIF($C$1:C82,1)</f>
        <v>0</v>
      </c>
      <c r="C82">
        <f t="shared" si="4"/>
        <v>0</v>
      </c>
      <c r="D82" s="118" t="str">
        <f>IF('女子シングルス'!G9="","0",'女子シングルス'!G9)</f>
        <v>0</v>
      </c>
      <c r="E82">
        <v>82</v>
      </c>
      <c r="F82">
        <f t="shared" si="5"/>
      </c>
      <c r="I82">
        <f>COUNTIF($J$1:J82,1)</f>
        <v>0</v>
      </c>
      <c r="J82">
        <f t="shared" si="6"/>
        <v>0</v>
      </c>
      <c r="K82" s="118" t="str">
        <f>IF('女子ダブルス '!G9="","0",'女子ダブルス '!G9)</f>
        <v>0</v>
      </c>
      <c r="L82">
        <v>82</v>
      </c>
      <c r="M82">
        <f t="shared" si="7"/>
      </c>
    </row>
    <row r="83" spans="2:13" ht="13.5">
      <c r="B83">
        <f>COUNTIF($C$1:C83,1)</f>
        <v>0</v>
      </c>
      <c r="C83">
        <f t="shared" si="4"/>
        <v>0</v>
      </c>
      <c r="D83" s="118" t="str">
        <f>IF('女子シングルス'!G10="","0",'女子シングルス'!G10)</f>
        <v>0</v>
      </c>
      <c r="E83">
        <v>83</v>
      </c>
      <c r="F83">
        <f t="shared" si="5"/>
      </c>
      <c r="I83">
        <f>COUNTIF($J$1:J83,1)</f>
        <v>0</v>
      </c>
      <c r="J83">
        <f t="shared" si="6"/>
        <v>0</v>
      </c>
      <c r="K83" s="118" t="str">
        <f>IF('女子ダブルス '!G10="","0",'女子ダブルス '!G10)</f>
        <v>0</v>
      </c>
      <c r="L83">
        <v>83</v>
      </c>
      <c r="M83">
        <f t="shared" si="7"/>
      </c>
    </row>
    <row r="84" spans="2:13" ht="13.5">
      <c r="B84">
        <f>COUNTIF($C$1:C84,1)</f>
        <v>0</v>
      </c>
      <c r="C84">
        <f t="shared" si="4"/>
        <v>0</v>
      </c>
      <c r="D84" s="118" t="str">
        <f>IF('女子シングルス'!G11="","0",'女子シングルス'!G11)</f>
        <v>0</v>
      </c>
      <c r="E84">
        <v>84</v>
      </c>
      <c r="F84">
        <f t="shared" si="5"/>
      </c>
      <c r="I84">
        <f>COUNTIF($J$1:J84,1)</f>
        <v>0</v>
      </c>
      <c r="J84">
        <f t="shared" si="6"/>
        <v>0</v>
      </c>
      <c r="K84" s="118" t="str">
        <f>IF('女子ダブルス '!G11="","0",'女子ダブルス '!G11)</f>
        <v>0</v>
      </c>
      <c r="L84">
        <v>84</v>
      </c>
      <c r="M84">
        <f t="shared" si="7"/>
      </c>
    </row>
    <row r="85" spans="2:13" ht="13.5">
      <c r="B85">
        <f>COUNTIF($C$1:C85,1)</f>
        <v>0</v>
      </c>
      <c r="C85">
        <f t="shared" si="4"/>
        <v>0</v>
      </c>
      <c r="D85" s="118" t="str">
        <f>IF('女子シングルス'!G12="","0",'女子シングルス'!G12)</f>
        <v>0</v>
      </c>
      <c r="E85">
        <v>85</v>
      </c>
      <c r="F85">
        <f t="shared" si="5"/>
      </c>
      <c r="I85">
        <f>COUNTIF($J$1:J85,1)</f>
        <v>0</v>
      </c>
      <c r="J85">
        <f t="shared" si="6"/>
        <v>0</v>
      </c>
      <c r="K85" s="118" t="str">
        <f>IF('女子ダブルス '!G12="","0",'女子ダブルス '!G12)</f>
        <v>0</v>
      </c>
      <c r="L85">
        <v>85</v>
      </c>
      <c r="M85">
        <f t="shared" si="7"/>
      </c>
    </row>
    <row r="86" spans="2:13" ht="13.5">
      <c r="B86">
        <f>COUNTIF($C$1:C86,1)</f>
        <v>0</v>
      </c>
      <c r="C86">
        <f t="shared" si="4"/>
        <v>0</v>
      </c>
      <c r="D86" s="118" t="str">
        <f>IF('女子シングルス'!G13="","0",'女子シングルス'!G13)</f>
        <v>0</v>
      </c>
      <c r="E86">
        <v>86</v>
      </c>
      <c r="F86">
        <f t="shared" si="5"/>
      </c>
      <c r="I86">
        <f>COUNTIF($J$1:J86,1)</f>
        <v>0</v>
      </c>
      <c r="J86">
        <f t="shared" si="6"/>
        <v>0</v>
      </c>
      <c r="K86" s="118" t="str">
        <f>IF('女子ダブルス '!G13="","0",'女子ダブルス '!G13)</f>
        <v>0</v>
      </c>
      <c r="L86">
        <v>86</v>
      </c>
      <c r="M86">
        <f t="shared" si="7"/>
      </c>
    </row>
    <row r="87" spans="2:13" ht="13.5">
      <c r="B87">
        <f>COUNTIF($C$1:C87,1)</f>
        <v>0</v>
      </c>
      <c r="C87">
        <f t="shared" si="4"/>
        <v>0</v>
      </c>
      <c r="D87" s="118" t="str">
        <f>IF('女子シングルス'!G14="","0",'女子シングルス'!G14)</f>
        <v>0</v>
      </c>
      <c r="E87">
        <v>87</v>
      </c>
      <c r="F87">
        <f t="shared" si="5"/>
      </c>
      <c r="I87">
        <f>COUNTIF($J$1:J87,1)</f>
        <v>0</v>
      </c>
      <c r="J87">
        <f t="shared" si="6"/>
        <v>0</v>
      </c>
      <c r="K87" s="118" t="str">
        <f>IF('女子ダブルス '!G14="","0",'女子ダブルス '!G14)</f>
        <v>0</v>
      </c>
      <c r="L87">
        <v>87</v>
      </c>
      <c r="M87">
        <f t="shared" si="7"/>
      </c>
    </row>
    <row r="88" spans="2:13" ht="13.5">
      <c r="B88">
        <f>COUNTIF($C$1:C88,1)</f>
        <v>0</v>
      </c>
      <c r="C88">
        <f t="shared" si="4"/>
        <v>0</v>
      </c>
      <c r="D88" s="118" t="str">
        <f>IF('女子シングルス'!G15="","0",'女子シングルス'!G15)</f>
        <v>0</v>
      </c>
      <c r="E88">
        <v>88</v>
      </c>
      <c r="F88">
        <f t="shared" si="5"/>
      </c>
      <c r="I88">
        <f>COUNTIF($J$1:J88,1)</f>
        <v>0</v>
      </c>
      <c r="J88">
        <f t="shared" si="6"/>
        <v>0</v>
      </c>
      <c r="K88" s="118" t="str">
        <f>IF('女子ダブルス '!G15="","0",'女子ダブルス '!G15)</f>
        <v>0</v>
      </c>
      <c r="L88">
        <v>88</v>
      </c>
      <c r="M88">
        <f t="shared" si="7"/>
      </c>
    </row>
    <row r="89" spans="2:13" ht="13.5">
      <c r="B89">
        <f>COUNTIF($C$1:C89,1)</f>
        <v>0</v>
      </c>
      <c r="C89">
        <f t="shared" si="4"/>
        <v>0</v>
      </c>
      <c r="D89" s="118" t="str">
        <f>IF('女子シングルス'!G16="","0",'女子シングルス'!G16)</f>
        <v>0</v>
      </c>
      <c r="E89">
        <v>89</v>
      </c>
      <c r="F89">
        <f t="shared" si="5"/>
      </c>
      <c r="I89">
        <f>COUNTIF($J$1:J89,1)</f>
        <v>0</v>
      </c>
      <c r="J89">
        <f t="shared" si="6"/>
        <v>0</v>
      </c>
      <c r="K89" s="118" t="str">
        <f>IF('女子ダブルス '!G16="","0",'女子ダブルス '!G16)</f>
        <v>0</v>
      </c>
      <c r="L89">
        <v>89</v>
      </c>
      <c r="M89">
        <f t="shared" si="7"/>
      </c>
    </row>
    <row r="90" spans="2:13" ht="13.5">
      <c r="B90">
        <f>COUNTIF($C$1:C90,1)</f>
        <v>0</v>
      </c>
      <c r="C90">
        <f t="shared" si="4"/>
        <v>0</v>
      </c>
      <c r="D90" s="118" t="str">
        <f>IF('女子シングルス'!G17="","0",'女子シングルス'!G17)</f>
        <v>0</v>
      </c>
      <c r="E90">
        <v>90</v>
      </c>
      <c r="F90">
        <f t="shared" si="5"/>
      </c>
      <c r="I90">
        <f>COUNTIF($J$1:J90,1)</f>
        <v>0</v>
      </c>
      <c r="J90">
        <f t="shared" si="6"/>
        <v>0</v>
      </c>
      <c r="K90" s="118" t="str">
        <f>IF('女子ダブルス '!G17="","0",'女子ダブルス '!G17)</f>
        <v>0</v>
      </c>
      <c r="L90">
        <v>90</v>
      </c>
      <c r="M90">
        <f t="shared" si="7"/>
      </c>
    </row>
    <row r="91" spans="2:13" ht="13.5">
      <c r="B91">
        <f>COUNTIF($C$1:C91,1)</f>
        <v>0</v>
      </c>
      <c r="C91">
        <f t="shared" si="4"/>
        <v>0</v>
      </c>
      <c r="D91" s="118" t="str">
        <f>IF('女子シングルス'!G18="","0",'女子シングルス'!G18)</f>
        <v>0</v>
      </c>
      <c r="E91">
        <v>91</v>
      </c>
      <c r="F91">
        <f t="shared" si="5"/>
      </c>
      <c r="I91">
        <f>COUNTIF($J$1:J91,1)</f>
        <v>0</v>
      </c>
      <c r="J91">
        <f t="shared" si="6"/>
        <v>0</v>
      </c>
      <c r="K91" s="118" t="str">
        <f>IF('女子ダブルス '!G18="","0",'女子ダブルス '!G18)</f>
        <v>0</v>
      </c>
      <c r="L91">
        <v>91</v>
      </c>
      <c r="M91">
        <f t="shared" si="7"/>
      </c>
    </row>
    <row r="92" spans="2:13" ht="13.5">
      <c r="B92">
        <f>COUNTIF($C$1:C92,1)</f>
        <v>0</v>
      </c>
      <c r="C92">
        <f t="shared" si="4"/>
        <v>0</v>
      </c>
      <c r="D92" s="118" t="str">
        <f>IF('女子シングルス'!G19="","0",'女子シングルス'!G19)</f>
        <v>0</v>
      </c>
      <c r="E92">
        <v>92</v>
      </c>
      <c r="F92">
        <f t="shared" si="5"/>
      </c>
      <c r="I92">
        <f>COUNTIF($J$1:J92,1)</f>
        <v>0</v>
      </c>
      <c r="J92">
        <f t="shared" si="6"/>
        <v>0</v>
      </c>
      <c r="K92" s="118" t="str">
        <f>IF('女子ダブルス '!G19="","0",'女子ダブルス '!G19)</f>
        <v>0</v>
      </c>
      <c r="L92">
        <v>92</v>
      </c>
      <c r="M92">
        <f t="shared" si="7"/>
      </c>
    </row>
    <row r="93" spans="2:13" ht="13.5">
      <c r="B93">
        <f>COUNTIF($C$1:C93,1)</f>
        <v>0</v>
      </c>
      <c r="C93">
        <f t="shared" si="4"/>
        <v>0</v>
      </c>
      <c r="D93" s="118" t="str">
        <f>IF('女子シングルス'!G20="","0",'女子シングルス'!G20)</f>
        <v>0</v>
      </c>
      <c r="E93">
        <v>93</v>
      </c>
      <c r="F93">
        <f t="shared" si="5"/>
      </c>
      <c r="I93">
        <f>COUNTIF($J$1:J93,1)</f>
        <v>0</v>
      </c>
      <c r="J93">
        <f t="shared" si="6"/>
        <v>0</v>
      </c>
      <c r="K93" s="118" t="str">
        <f>IF('女子ダブルス '!G20="","0",'女子ダブルス '!G20)</f>
        <v>0</v>
      </c>
      <c r="L93">
        <v>93</v>
      </c>
      <c r="M93">
        <f t="shared" si="7"/>
      </c>
    </row>
    <row r="94" spans="2:13" ht="13.5">
      <c r="B94">
        <f>COUNTIF($C$1:C94,1)</f>
        <v>0</v>
      </c>
      <c r="C94">
        <f t="shared" si="4"/>
        <v>0</v>
      </c>
      <c r="D94" s="118" t="str">
        <f>IF('女子シングルス'!G21="","0",'女子シングルス'!G21)</f>
        <v>0</v>
      </c>
      <c r="E94">
        <v>94</v>
      </c>
      <c r="F94">
        <f t="shared" si="5"/>
      </c>
      <c r="I94">
        <f>COUNTIF($J$1:J94,1)</f>
        <v>0</v>
      </c>
      <c r="J94">
        <f t="shared" si="6"/>
        <v>0</v>
      </c>
      <c r="K94" s="118" t="str">
        <f>IF('女子ダブルス '!G21="","0",'女子ダブルス '!G21)</f>
        <v>0</v>
      </c>
      <c r="L94">
        <v>94</v>
      </c>
      <c r="M94">
        <f t="shared" si="7"/>
      </c>
    </row>
    <row r="95" spans="2:13" ht="13.5">
      <c r="B95">
        <f>COUNTIF($C$1:C95,1)</f>
        <v>0</v>
      </c>
      <c r="C95">
        <f t="shared" si="4"/>
        <v>0</v>
      </c>
      <c r="D95" s="118" t="str">
        <f>IF('女子シングルス'!G22="","0",'女子シングルス'!G22)</f>
        <v>0</v>
      </c>
      <c r="E95">
        <v>95</v>
      </c>
      <c r="F95">
        <f t="shared" si="5"/>
      </c>
      <c r="I95">
        <f>COUNTIF($J$1:J95,1)</f>
        <v>0</v>
      </c>
      <c r="J95">
        <f t="shared" si="6"/>
        <v>0</v>
      </c>
      <c r="K95" s="118" t="str">
        <f>IF('女子ダブルス '!G22="","0",'女子ダブルス '!G22)</f>
        <v>0</v>
      </c>
      <c r="L95">
        <v>95</v>
      </c>
      <c r="M95">
        <f t="shared" si="7"/>
      </c>
    </row>
    <row r="96" spans="2:13" ht="13.5">
      <c r="B96">
        <f>COUNTIF($C$1:C96,1)</f>
        <v>0</v>
      </c>
      <c r="C96">
        <f t="shared" si="4"/>
        <v>0</v>
      </c>
      <c r="D96" s="118" t="str">
        <f>IF('女子シングルス'!G23="","0",'女子シングルス'!G23)</f>
        <v>0</v>
      </c>
      <c r="E96">
        <v>96</v>
      </c>
      <c r="F96">
        <f t="shared" si="5"/>
      </c>
      <c r="I96">
        <f>COUNTIF($J$1:J96,1)</f>
        <v>0</v>
      </c>
      <c r="J96">
        <f t="shared" si="6"/>
        <v>0</v>
      </c>
      <c r="K96" s="118" t="str">
        <f>IF('女子ダブルス '!G23="","0",'女子ダブルス '!G23)</f>
        <v>0</v>
      </c>
      <c r="L96">
        <v>96</v>
      </c>
      <c r="M96">
        <f t="shared" si="7"/>
      </c>
    </row>
    <row r="97" spans="2:13" ht="13.5">
      <c r="B97">
        <f>COUNTIF($C$1:C97,1)</f>
        <v>0</v>
      </c>
      <c r="C97">
        <f t="shared" si="4"/>
        <v>0</v>
      </c>
      <c r="D97" s="118" t="str">
        <f>IF('女子シングルス'!G24="","0",'女子シングルス'!G24)</f>
        <v>0</v>
      </c>
      <c r="E97">
        <v>97</v>
      </c>
      <c r="F97">
        <f t="shared" si="5"/>
      </c>
      <c r="I97">
        <f>COUNTIF($J$1:J97,1)</f>
        <v>0</v>
      </c>
      <c r="J97">
        <f t="shared" si="6"/>
        <v>0</v>
      </c>
      <c r="K97" s="118" t="str">
        <f>IF('女子ダブルス '!G24="","0",'女子ダブルス '!G24)</f>
        <v>0</v>
      </c>
      <c r="L97">
        <v>97</v>
      </c>
      <c r="M97">
        <f t="shared" si="7"/>
      </c>
    </row>
    <row r="98" spans="2:13" ht="13.5">
      <c r="B98">
        <f>COUNTIF($C$1:C98,1)</f>
        <v>0</v>
      </c>
      <c r="C98">
        <f t="shared" si="4"/>
        <v>0</v>
      </c>
      <c r="D98" s="118" t="str">
        <f>IF('女子シングルス'!G25="","0",'女子シングルス'!G25)</f>
        <v>0</v>
      </c>
      <c r="E98">
        <v>98</v>
      </c>
      <c r="F98">
        <f t="shared" si="5"/>
      </c>
      <c r="I98">
        <f>COUNTIF($J$1:J98,1)</f>
        <v>0</v>
      </c>
      <c r="J98">
        <f t="shared" si="6"/>
        <v>0</v>
      </c>
      <c r="K98" s="118" t="str">
        <f>IF('女子ダブルス '!G25="","0",'女子ダブルス '!G25)</f>
        <v>0</v>
      </c>
      <c r="L98">
        <v>98</v>
      </c>
      <c r="M98">
        <f t="shared" si="7"/>
      </c>
    </row>
    <row r="99" spans="2:13" ht="13.5">
      <c r="B99">
        <f>COUNTIF($C$1:C99,1)</f>
        <v>0</v>
      </c>
      <c r="C99">
        <f t="shared" si="4"/>
        <v>0</v>
      </c>
      <c r="D99" s="118" t="str">
        <f>IF('女子シングルス'!G26="","0",'女子シングルス'!G26)</f>
        <v>0</v>
      </c>
      <c r="E99">
        <v>99</v>
      </c>
      <c r="F99">
        <f t="shared" si="5"/>
      </c>
      <c r="I99">
        <f>COUNTIF($J$1:J99,1)</f>
        <v>0</v>
      </c>
      <c r="J99">
        <f t="shared" si="6"/>
        <v>0</v>
      </c>
      <c r="K99" s="118" t="str">
        <f>IF('女子ダブルス '!G26="","0",'女子ダブルス '!G26)</f>
        <v>0</v>
      </c>
      <c r="L99">
        <v>99</v>
      </c>
      <c r="M99">
        <f t="shared" si="7"/>
      </c>
    </row>
    <row r="100" spans="2:13" ht="13.5">
      <c r="B100">
        <f>COUNTIF($C$1:C100,1)</f>
        <v>0</v>
      </c>
      <c r="C100">
        <f t="shared" si="4"/>
        <v>0</v>
      </c>
      <c r="D100" s="118" t="str">
        <f>IF('女子シングルス'!G27="","0",'女子シングルス'!G27)</f>
        <v>0</v>
      </c>
      <c r="E100">
        <v>100</v>
      </c>
      <c r="F100">
        <f t="shared" si="5"/>
      </c>
      <c r="I100">
        <f>COUNTIF($J$1:J100,1)</f>
        <v>0</v>
      </c>
      <c r="J100">
        <f t="shared" si="6"/>
        <v>0</v>
      </c>
      <c r="K100" s="118" t="str">
        <f>IF('女子ダブルス '!G27="","0",'女子ダブルス '!G27)</f>
        <v>0</v>
      </c>
      <c r="L100">
        <v>100</v>
      </c>
      <c r="M100">
        <f t="shared" si="7"/>
      </c>
    </row>
    <row r="101" spans="2:13" ht="13.5">
      <c r="B101">
        <f>COUNTIF($C$1:C101,1)</f>
        <v>0</v>
      </c>
      <c r="C101">
        <f t="shared" si="4"/>
        <v>0</v>
      </c>
      <c r="D101" s="118" t="str">
        <f>IF('女子シングルス'!K8="","0",'女子シングルス'!K8)</f>
        <v>0</v>
      </c>
      <c r="E101">
        <v>101</v>
      </c>
      <c r="F101">
        <f t="shared" si="5"/>
      </c>
      <c r="I101">
        <f>COUNTIF($J$1:J101,1)</f>
        <v>0</v>
      </c>
      <c r="J101">
        <f t="shared" si="6"/>
        <v>0</v>
      </c>
      <c r="K101" s="118" t="str">
        <f>IF('女子ダブルス '!K8="","0",'女子ダブルス '!K8)</f>
        <v>0</v>
      </c>
      <c r="L101">
        <v>101</v>
      </c>
      <c r="M101">
        <f t="shared" si="7"/>
      </c>
    </row>
    <row r="102" spans="2:13" ht="13.5">
      <c r="B102">
        <f>COUNTIF($C$1:C102,1)</f>
        <v>0</v>
      </c>
      <c r="C102">
        <f t="shared" si="4"/>
        <v>0</v>
      </c>
      <c r="D102" s="118" t="str">
        <f>IF('女子シングルス'!K9="","0",'女子シングルス'!K9)</f>
        <v>0</v>
      </c>
      <c r="E102">
        <v>102</v>
      </c>
      <c r="F102">
        <f t="shared" si="5"/>
      </c>
      <c r="I102">
        <f>COUNTIF($J$1:J102,1)</f>
        <v>0</v>
      </c>
      <c r="J102">
        <f t="shared" si="6"/>
        <v>0</v>
      </c>
      <c r="K102" s="118" t="str">
        <f>IF('女子ダブルス '!K9="","0",'女子ダブルス '!K9)</f>
        <v>0</v>
      </c>
      <c r="L102">
        <v>102</v>
      </c>
      <c r="M102">
        <f t="shared" si="7"/>
      </c>
    </row>
    <row r="103" spans="2:13" ht="13.5">
      <c r="B103">
        <f>COUNTIF($C$1:C103,1)</f>
        <v>0</v>
      </c>
      <c r="C103">
        <f t="shared" si="4"/>
        <v>0</v>
      </c>
      <c r="D103" s="118" t="str">
        <f>IF('女子シングルス'!K10="","0",'女子シングルス'!K10)</f>
        <v>0</v>
      </c>
      <c r="E103">
        <v>103</v>
      </c>
      <c r="F103">
        <f t="shared" si="5"/>
      </c>
      <c r="I103">
        <f>COUNTIF($J$1:J103,1)</f>
        <v>0</v>
      </c>
      <c r="J103">
        <f t="shared" si="6"/>
        <v>0</v>
      </c>
      <c r="K103" s="118" t="str">
        <f>IF('女子ダブルス '!K10="","0",'女子ダブルス '!K10)</f>
        <v>0</v>
      </c>
      <c r="L103">
        <v>103</v>
      </c>
      <c r="M103">
        <f t="shared" si="7"/>
      </c>
    </row>
    <row r="104" spans="2:13" ht="13.5">
      <c r="B104">
        <f>COUNTIF($C$1:C104,1)</f>
        <v>0</v>
      </c>
      <c r="C104">
        <f t="shared" si="4"/>
        <v>0</v>
      </c>
      <c r="D104" s="118" t="str">
        <f>IF('女子シングルス'!K11="","0",'女子シングルス'!K11)</f>
        <v>0</v>
      </c>
      <c r="E104">
        <v>104</v>
      </c>
      <c r="F104">
        <f t="shared" si="5"/>
      </c>
      <c r="I104">
        <f>COUNTIF($J$1:J104,1)</f>
        <v>0</v>
      </c>
      <c r="J104">
        <f t="shared" si="6"/>
        <v>0</v>
      </c>
      <c r="K104" s="118" t="str">
        <f>IF('女子ダブルス '!K11="","0",'女子ダブルス '!K11)</f>
        <v>0</v>
      </c>
      <c r="L104">
        <v>104</v>
      </c>
      <c r="M104">
        <f t="shared" si="7"/>
      </c>
    </row>
    <row r="105" spans="2:13" ht="13.5">
      <c r="B105">
        <f>COUNTIF($C$1:C105,1)</f>
        <v>0</v>
      </c>
      <c r="C105">
        <f t="shared" si="4"/>
        <v>0</v>
      </c>
      <c r="D105" s="118" t="str">
        <f>IF('女子シングルス'!K12="","0",'女子シングルス'!K12)</f>
        <v>0</v>
      </c>
      <c r="E105">
        <v>105</v>
      </c>
      <c r="F105">
        <f t="shared" si="5"/>
      </c>
      <c r="I105">
        <f>COUNTIF($J$1:J105,1)</f>
        <v>0</v>
      </c>
      <c r="J105">
        <f t="shared" si="6"/>
        <v>0</v>
      </c>
      <c r="K105" s="118" t="str">
        <f>IF('女子ダブルス '!K12="","0",'女子ダブルス '!K12)</f>
        <v>0</v>
      </c>
      <c r="L105">
        <v>105</v>
      </c>
      <c r="M105">
        <f t="shared" si="7"/>
      </c>
    </row>
    <row r="106" spans="2:13" ht="13.5">
      <c r="B106">
        <f>COUNTIF($C$1:C106,1)</f>
        <v>0</v>
      </c>
      <c r="C106">
        <f t="shared" si="4"/>
        <v>0</v>
      </c>
      <c r="D106" s="118" t="str">
        <f>IF('女子シングルス'!K13="","0",'女子シングルス'!K13)</f>
        <v>0</v>
      </c>
      <c r="E106">
        <v>106</v>
      </c>
      <c r="F106">
        <f t="shared" si="5"/>
      </c>
      <c r="I106">
        <f>COUNTIF($J$1:J106,1)</f>
        <v>0</v>
      </c>
      <c r="J106">
        <f t="shared" si="6"/>
        <v>0</v>
      </c>
      <c r="K106" s="118" t="str">
        <f>IF('女子ダブルス '!K13="","0",'女子ダブルス '!K13)</f>
        <v>0</v>
      </c>
      <c r="L106">
        <v>106</v>
      </c>
      <c r="M106">
        <f t="shared" si="7"/>
      </c>
    </row>
    <row r="107" spans="2:13" ht="13.5">
      <c r="B107">
        <f>COUNTIF($C$1:C107,1)</f>
        <v>0</v>
      </c>
      <c r="C107">
        <f t="shared" si="4"/>
        <v>0</v>
      </c>
      <c r="D107" s="118" t="str">
        <f>IF('女子シングルス'!K14="","0",'女子シングルス'!K14)</f>
        <v>0</v>
      </c>
      <c r="E107">
        <v>107</v>
      </c>
      <c r="F107">
        <f t="shared" si="5"/>
      </c>
      <c r="I107">
        <f>COUNTIF($J$1:J107,1)</f>
        <v>0</v>
      </c>
      <c r="J107">
        <f t="shared" si="6"/>
        <v>0</v>
      </c>
      <c r="K107" s="118" t="str">
        <f>IF('女子ダブルス '!K14="","0",'女子ダブルス '!K14)</f>
        <v>0</v>
      </c>
      <c r="L107">
        <v>107</v>
      </c>
      <c r="M107">
        <f t="shared" si="7"/>
      </c>
    </row>
    <row r="108" spans="2:13" ht="13.5">
      <c r="B108">
        <f>COUNTIF($C$1:C108,1)</f>
        <v>0</v>
      </c>
      <c r="C108">
        <f t="shared" si="4"/>
        <v>0</v>
      </c>
      <c r="D108" s="118" t="str">
        <f>IF('女子シングルス'!K15="","0",'女子シングルス'!K15)</f>
        <v>0</v>
      </c>
      <c r="E108">
        <v>108</v>
      </c>
      <c r="F108">
        <f t="shared" si="5"/>
      </c>
      <c r="I108">
        <f>COUNTIF($J$1:J108,1)</f>
        <v>0</v>
      </c>
      <c r="J108">
        <f t="shared" si="6"/>
        <v>0</v>
      </c>
      <c r="K108" s="118" t="str">
        <f>IF('女子ダブルス '!K15="","0",'女子ダブルス '!K15)</f>
        <v>0</v>
      </c>
      <c r="L108">
        <v>108</v>
      </c>
      <c r="M108">
        <f t="shared" si="7"/>
      </c>
    </row>
    <row r="109" spans="2:13" ht="13.5">
      <c r="B109">
        <f>COUNTIF($C$1:C109,1)</f>
        <v>0</v>
      </c>
      <c r="C109">
        <f t="shared" si="4"/>
        <v>0</v>
      </c>
      <c r="D109" s="118" t="str">
        <f>IF('女子シングルス'!K16="","0",'女子シングルス'!K16)</f>
        <v>0</v>
      </c>
      <c r="E109">
        <v>109</v>
      </c>
      <c r="F109">
        <f t="shared" si="5"/>
      </c>
      <c r="I109">
        <f>COUNTIF($J$1:J109,1)</f>
        <v>0</v>
      </c>
      <c r="J109">
        <f t="shared" si="6"/>
        <v>0</v>
      </c>
      <c r="K109" s="118" t="str">
        <f>IF('女子ダブルス '!K16="","0",'女子ダブルス '!K16)</f>
        <v>0</v>
      </c>
      <c r="L109">
        <v>109</v>
      </c>
      <c r="M109">
        <f t="shared" si="7"/>
      </c>
    </row>
    <row r="110" spans="2:13" ht="13.5">
      <c r="B110">
        <f>COUNTIF($C$1:C110,1)</f>
        <v>0</v>
      </c>
      <c r="C110">
        <f t="shared" si="4"/>
        <v>0</v>
      </c>
      <c r="D110" s="118" t="str">
        <f>IF('女子シングルス'!K17="","0",'女子シングルス'!K17)</f>
        <v>0</v>
      </c>
      <c r="E110">
        <v>110</v>
      </c>
      <c r="F110">
        <f t="shared" si="5"/>
      </c>
      <c r="I110">
        <f>COUNTIF($J$1:J110,1)</f>
        <v>0</v>
      </c>
      <c r="J110">
        <f t="shared" si="6"/>
        <v>0</v>
      </c>
      <c r="K110" s="118" t="str">
        <f>IF('女子ダブルス '!K17="","0",'女子ダブルス '!K17)</f>
        <v>0</v>
      </c>
      <c r="L110">
        <v>110</v>
      </c>
      <c r="M110">
        <f t="shared" si="7"/>
      </c>
    </row>
    <row r="111" spans="2:13" ht="13.5">
      <c r="B111">
        <f>COUNTIF($C$1:C111,1)</f>
        <v>0</v>
      </c>
      <c r="C111">
        <f t="shared" si="4"/>
        <v>0</v>
      </c>
      <c r="D111" s="118" t="str">
        <f>IF('女子シングルス'!K18="","0",'女子シングルス'!K18)</f>
        <v>0</v>
      </c>
      <c r="E111">
        <v>111</v>
      </c>
      <c r="F111">
        <f t="shared" si="5"/>
      </c>
      <c r="I111">
        <f>COUNTIF($J$1:J111,1)</f>
        <v>0</v>
      </c>
      <c r="J111">
        <f t="shared" si="6"/>
        <v>0</v>
      </c>
      <c r="K111" s="118" t="str">
        <f>IF('女子ダブルス '!K18="","0",'女子ダブルス '!K18)</f>
        <v>0</v>
      </c>
      <c r="L111">
        <v>111</v>
      </c>
      <c r="M111">
        <f t="shared" si="7"/>
      </c>
    </row>
    <row r="112" spans="2:13" ht="13.5">
      <c r="B112">
        <f>COUNTIF($C$1:C112,1)</f>
        <v>0</v>
      </c>
      <c r="C112">
        <f t="shared" si="4"/>
        <v>0</v>
      </c>
      <c r="D112" s="118" t="str">
        <f>IF('女子シングルス'!K19="","0",'女子シングルス'!K19)</f>
        <v>0</v>
      </c>
      <c r="E112">
        <v>112</v>
      </c>
      <c r="F112">
        <f t="shared" si="5"/>
      </c>
      <c r="I112">
        <f>COUNTIF($J$1:J112,1)</f>
        <v>0</v>
      </c>
      <c r="J112">
        <f t="shared" si="6"/>
        <v>0</v>
      </c>
      <c r="K112" s="118" t="str">
        <f>IF('女子ダブルス '!K19="","0",'女子ダブルス '!K19)</f>
        <v>0</v>
      </c>
      <c r="L112">
        <v>112</v>
      </c>
      <c r="M112">
        <f t="shared" si="7"/>
      </c>
    </row>
    <row r="113" spans="2:13" ht="13.5">
      <c r="B113">
        <f>COUNTIF($C$1:C113,1)</f>
        <v>0</v>
      </c>
      <c r="C113">
        <f t="shared" si="4"/>
        <v>0</v>
      </c>
      <c r="D113" s="118" t="str">
        <f>IF('女子シングルス'!K20="","0",'女子シングルス'!K20)</f>
        <v>0</v>
      </c>
      <c r="E113">
        <v>113</v>
      </c>
      <c r="F113">
        <f t="shared" si="5"/>
      </c>
      <c r="I113">
        <f>COUNTIF($J$1:J113,1)</f>
        <v>0</v>
      </c>
      <c r="J113">
        <f t="shared" si="6"/>
        <v>0</v>
      </c>
      <c r="K113" s="118" t="str">
        <f>IF('女子ダブルス '!K20="","0",'女子ダブルス '!K20)</f>
        <v>0</v>
      </c>
      <c r="L113">
        <v>113</v>
      </c>
      <c r="M113">
        <f t="shared" si="7"/>
      </c>
    </row>
    <row r="114" spans="2:13" ht="13.5">
      <c r="B114">
        <f>COUNTIF($C$1:C114,1)</f>
        <v>0</v>
      </c>
      <c r="C114">
        <f t="shared" si="4"/>
        <v>0</v>
      </c>
      <c r="D114" s="118" t="str">
        <f>IF('女子シングルス'!K21="","0",'女子シングルス'!K21)</f>
        <v>0</v>
      </c>
      <c r="E114">
        <v>114</v>
      </c>
      <c r="F114">
        <f t="shared" si="5"/>
      </c>
      <c r="I114">
        <f>COUNTIF($J$1:J114,1)</f>
        <v>0</v>
      </c>
      <c r="J114">
        <f t="shared" si="6"/>
        <v>0</v>
      </c>
      <c r="K114" s="118" t="str">
        <f>IF('女子ダブルス '!K21="","0",'女子ダブルス '!K21)</f>
        <v>0</v>
      </c>
      <c r="L114">
        <v>114</v>
      </c>
      <c r="M114">
        <f t="shared" si="7"/>
      </c>
    </row>
    <row r="115" spans="2:13" ht="13.5">
      <c r="B115">
        <f>COUNTIF($C$1:C115,1)</f>
        <v>0</v>
      </c>
      <c r="C115">
        <f t="shared" si="4"/>
        <v>0</v>
      </c>
      <c r="D115" s="118" t="str">
        <f>IF('女子シングルス'!K22="","0",'女子シングルス'!K22)</f>
        <v>0</v>
      </c>
      <c r="E115">
        <v>115</v>
      </c>
      <c r="F115">
        <f t="shared" si="5"/>
      </c>
      <c r="I115">
        <f>COUNTIF($J$1:J115,1)</f>
        <v>0</v>
      </c>
      <c r="J115">
        <f t="shared" si="6"/>
        <v>0</v>
      </c>
      <c r="K115" s="118" t="str">
        <f>IF('女子ダブルス '!K22="","0",'女子ダブルス '!K22)</f>
        <v>0</v>
      </c>
      <c r="L115">
        <v>115</v>
      </c>
      <c r="M115">
        <f t="shared" si="7"/>
      </c>
    </row>
    <row r="116" spans="2:13" ht="13.5">
      <c r="B116">
        <f>COUNTIF($C$1:C116,1)</f>
        <v>0</v>
      </c>
      <c r="C116">
        <f t="shared" si="4"/>
        <v>0</v>
      </c>
      <c r="D116" s="118" t="str">
        <f>IF('女子シングルス'!K23="","0",'女子シングルス'!K23)</f>
        <v>0</v>
      </c>
      <c r="E116">
        <v>116</v>
      </c>
      <c r="F116">
        <f t="shared" si="5"/>
      </c>
      <c r="I116">
        <f>COUNTIF($J$1:J116,1)</f>
        <v>0</v>
      </c>
      <c r="J116">
        <f t="shared" si="6"/>
        <v>0</v>
      </c>
      <c r="K116" s="118" t="str">
        <f>IF('女子ダブルス '!K23="","0",'女子ダブルス '!K23)</f>
        <v>0</v>
      </c>
      <c r="L116">
        <v>116</v>
      </c>
      <c r="M116">
        <f t="shared" si="7"/>
      </c>
    </row>
    <row r="117" spans="2:13" ht="13.5">
      <c r="B117">
        <f>COUNTIF($C$1:C117,1)</f>
        <v>0</v>
      </c>
      <c r="C117">
        <f t="shared" si="4"/>
        <v>0</v>
      </c>
      <c r="D117" s="118" t="str">
        <f>IF('女子シングルス'!K24="","0",'女子シングルス'!K24)</f>
        <v>0</v>
      </c>
      <c r="E117">
        <v>117</v>
      </c>
      <c r="F117">
        <f t="shared" si="5"/>
      </c>
      <c r="I117">
        <f>COUNTIF($J$1:J117,1)</f>
        <v>0</v>
      </c>
      <c r="J117">
        <f t="shared" si="6"/>
        <v>0</v>
      </c>
      <c r="K117" s="118" t="str">
        <f>IF('女子ダブルス '!K24="","0",'女子ダブルス '!K24)</f>
        <v>0</v>
      </c>
      <c r="L117">
        <v>117</v>
      </c>
      <c r="M117">
        <f t="shared" si="7"/>
      </c>
    </row>
    <row r="118" spans="2:13" ht="13.5">
      <c r="B118">
        <f>COUNTIF($C$1:C118,1)</f>
        <v>0</v>
      </c>
      <c r="C118">
        <f t="shared" si="4"/>
        <v>0</v>
      </c>
      <c r="D118" s="118" t="str">
        <f>IF('女子シングルス'!K25="","0",'女子シングルス'!K25)</f>
        <v>0</v>
      </c>
      <c r="E118">
        <v>118</v>
      </c>
      <c r="F118">
        <f t="shared" si="5"/>
      </c>
      <c r="I118">
        <f>COUNTIF($J$1:J118,1)</f>
        <v>0</v>
      </c>
      <c r="J118">
        <f t="shared" si="6"/>
        <v>0</v>
      </c>
      <c r="K118" s="118" t="str">
        <f>IF('女子ダブルス '!K25="","0",'女子ダブルス '!K25)</f>
        <v>0</v>
      </c>
      <c r="L118">
        <v>118</v>
      </c>
      <c r="M118">
        <f t="shared" si="7"/>
      </c>
    </row>
    <row r="119" spans="2:13" ht="13.5">
      <c r="B119">
        <f>COUNTIF($C$1:C119,1)</f>
        <v>0</v>
      </c>
      <c r="C119">
        <f t="shared" si="4"/>
        <v>0</v>
      </c>
      <c r="D119" s="118" t="str">
        <f>IF('女子シングルス'!K26="","0",'女子シングルス'!K26)</f>
        <v>0</v>
      </c>
      <c r="E119">
        <v>119</v>
      </c>
      <c r="F119">
        <f t="shared" si="5"/>
      </c>
      <c r="I119">
        <f>COUNTIF($J$1:J119,1)</f>
        <v>0</v>
      </c>
      <c r="J119">
        <f t="shared" si="6"/>
        <v>0</v>
      </c>
      <c r="K119" s="118" t="str">
        <f>IF('女子ダブルス '!K26="","0",'女子ダブルス '!K26)</f>
        <v>0</v>
      </c>
      <c r="L119">
        <v>119</v>
      </c>
      <c r="M119">
        <f t="shared" si="7"/>
      </c>
    </row>
    <row r="120" spans="2:13" ht="13.5">
      <c r="B120">
        <f>COUNTIF($C$1:C120,1)</f>
        <v>0</v>
      </c>
      <c r="C120">
        <f t="shared" si="4"/>
        <v>0</v>
      </c>
      <c r="D120" s="118" t="str">
        <f>IF('女子シングルス'!K27="","0",'女子シングルス'!K27)</f>
        <v>0</v>
      </c>
      <c r="E120">
        <v>120</v>
      </c>
      <c r="F120">
        <f t="shared" si="5"/>
      </c>
      <c r="I120">
        <f>COUNTIF($J$1:J120,1)</f>
        <v>0</v>
      </c>
      <c r="J120">
        <f t="shared" si="6"/>
        <v>0</v>
      </c>
      <c r="K120" s="118" t="str">
        <f>IF('女子ダブルス '!K27="","0",'女子ダブルス '!K27)</f>
        <v>0</v>
      </c>
      <c r="L120">
        <v>120</v>
      </c>
      <c r="M120">
        <f t="shared" si="7"/>
      </c>
    </row>
  </sheetData>
  <sheetProtection password="CC7F" sheet="1" objects="1" scenarios="1"/>
  <conditionalFormatting sqref="E1:E120">
    <cfRule type="cellIs" priority="4" dxfId="7" operator="greaterThan" stopIfTrue="1">
      <formula>$G$1</formula>
    </cfRule>
  </conditionalFormatting>
  <conditionalFormatting sqref="L1:L120">
    <cfRule type="cellIs" priority="1" dxfId="7" operator="greaterThan" stopIfTrue="1">
      <formula>$N$1</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nb01</dc:creator>
  <cp:keywords/>
  <dc:description/>
  <cp:lastModifiedBy>加藤真人</cp:lastModifiedBy>
  <cp:lastPrinted>2014-08-17T14:02:03Z</cp:lastPrinted>
  <dcterms:created xsi:type="dcterms:W3CDTF">2014-01-06T07:31:23Z</dcterms:created>
  <dcterms:modified xsi:type="dcterms:W3CDTF">2017-01-23T03:48:07Z</dcterms:modified>
  <cp:category/>
  <cp:version/>
  <cp:contentType/>
  <cp:contentStatus/>
</cp:coreProperties>
</file>